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30" tabRatio="523" activeTab="1"/>
  </bookViews>
  <sheets>
    <sheet name="Титул" sheetId="1" r:id="rId1"/>
    <sheet name="План" sheetId="2" r:id="rId2"/>
    <sheet name="Компетенции" sheetId="3" r:id="rId3"/>
    <sheet name="Интерактив" sheetId="4" r:id="rId4"/>
  </sheets>
  <definedNames>
    <definedName name="_xlnm.Print_Area" localSheetId="3">'Интерактив'!$A$1:$AK$54</definedName>
    <definedName name="_xlnm.Print_Area" localSheetId="2">'Компетенции'!$A$1:$AO$63</definedName>
    <definedName name="_xlnm.Print_Area" localSheetId="1">'План'!$A$1:$AO$64</definedName>
  </definedNames>
  <calcPr fullCalcOnLoad="1"/>
</workbook>
</file>

<file path=xl/sharedStrings.xml><?xml version="1.0" encoding="utf-8"?>
<sst xmlns="http://schemas.openxmlformats.org/spreadsheetml/2006/main" count="381" uniqueCount="191">
  <si>
    <t>Министерство образования и науки Российской Федерации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</si>
  <si>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</si>
  <si>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</si>
  <si>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</si>
  <si>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Утвержден Ученым советом ТГПУ</t>
  </si>
  <si>
    <t xml:space="preserve"> "____"    _______________ 20  _ г.</t>
  </si>
  <si>
    <t>Председатель Ученого совета, ректор</t>
  </si>
  <si>
    <t>Учебный план</t>
  </si>
  <si>
    <t>Степень (квалификация) выпускника - магистр</t>
  </si>
  <si>
    <t>__________________ В.В. Обухов</t>
  </si>
  <si>
    <t xml:space="preserve">Срок обучения  </t>
  </si>
  <si>
    <t>–</t>
  </si>
  <si>
    <t>2 года</t>
  </si>
  <si>
    <t>Направление: 010400.68  Прикладная математика и информатика</t>
  </si>
  <si>
    <t xml:space="preserve">Форма обучения </t>
  </si>
  <si>
    <t>очная</t>
  </si>
  <si>
    <t>Базовое образование - высшее профессиональное</t>
  </si>
  <si>
    <t>I. График  учебного процесса</t>
  </si>
  <si>
    <t>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</si>
  <si>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</si>
  <si>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</si>
  <si>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</si>
  <si>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</si>
  <si>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</si>
  <si>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</si>
  <si>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</si>
  <si>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</si>
  <si>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</si>
  <si>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</si>
  <si>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</si>
  <si>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</si>
  <si>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</si>
  <si>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П</t>
  </si>
  <si>
    <t>Э</t>
  </si>
  <si>
    <t>К</t>
  </si>
  <si>
    <t>II</t>
  </si>
  <si>
    <t>Н</t>
  </si>
  <si>
    <t>Г</t>
  </si>
  <si>
    <t>Условные обозначения:</t>
  </si>
  <si>
    <t>Э - экзаменационная сессия,</t>
  </si>
  <si>
    <t>К - каникулы,</t>
  </si>
  <si>
    <t>П - практика,</t>
  </si>
  <si>
    <t>Н - научно-исследовательская работа,</t>
  </si>
  <si>
    <t xml:space="preserve">Г - итоговая государственная аттестация </t>
  </si>
  <si>
    <t>II. Сводные данные по бюджету времени (в неделях)</t>
  </si>
  <si>
    <t>Теоретическое обучение</t>
  </si>
  <si>
    <t>Экзаменационная сессия</t>
  </si>
  <si>
    <t>Научно-исследовательская работа</t>
  </si>
  <si>
    <t>Производственная практика</t>
  </si>
  <si>
    <t>Итоговая государственная аттестация</t>
  </si>
  <si>
    <t>Каникулы</t>
  </si>
  <si>
    <t>Всего</t>
  </si>
  <si>
    <t xml:space="preserve">III. План учебного процесса </t>
  </si>
  <si>
    <t>Индекс</t>
  </si>
  <si>
    <t>Название дисциплины</t>
  </si>
  <si>
    <t>Форма</t>
  </si>
  <si>
    <t>Трудоемкость (зачетные единицы)</t>
  </si>
  <si>
    <t>Объем (час)</t>
  </si>
  <si>
    <t xml:space="preserve"> Распределение по семестрам (час / неделю)</t>
  </si>
  <si>
    <t>контроля</t>
  </si>
  <si>
    <t>Общее кол-во часов</t>
  </si>
  <si>
    <t>Аудиторные занятия</t>
  </si>
  <si>
    <t>Сам. раб.</t>
  </si>
  <si>
    <t>1 год</t>
  </si>
  <si>
    <t>2 год</t>
  </si>
  <si>
    <t>Экз.</t>
  </si>
  <si>
    <t>Зач.</t>
  </si>
  <si>
    <t>всего</t>
  </si>
  <si>
    <t>лекц.</t>
  </si>
  <si>
    <t>лаб. зан.</t>
  </si>
  <si>
    <t>практ. зан.</t>
  </si>
  <si>
    <t>лек</t>
  </si>
  <si>
    <t>лаб</t>
  </si>
  <si>
    <t>пр</t>
  </si>
  <si>
    <t>М.1</t>
  </si>
  <si>
    <t>Общенаучный цикл</t>
  </si>
  <si>
    <t>Базовая часть</t>
  </si>
  <si>
    <t>История и методология прикладной математики и информатики</t>
  </si>
  <si>
    <t>Непрерывные математические модели</t>
  </si>
  <si>
    <t>Иностранный язык</t>
  </si>
  <si>
    <t>Вариативная часть</t>
  </si>
  <si>
    <t>Дисциплины, устанавливаемые вузом (факультетом)</t>
  </si>
  <si>
    <t>Системный анализ</t>
  </si>
  <si>
    <t>Прикладная статистика</t>
  </si>
  <si>
    <t>Теория измерения латентных переменных</t>
  </si>
  <si>
    <t>Дисциплины по выбору студента</t>
  </si>
  <si>
    <t>Системы массового обслуживания/ Многомерный статистический анализ</t>
  </si>
  <si>
    <t>М.2</t>
  </si>
  <si>
    <t>Профессиональный цикл</t>
  </si>
  <si>
    <t>Базовая (общепрофессиональная) часть</t>
  </si>
  <si>
    <t>Современные компьютерные технологии</t>
  </si>
  <si>
    <t>Современные web-технологии</t>
  </si>
  <si>
    <t>Геоинформационные системы</t>
  </si>
  <si>
    <t>Информационные системы с открытым кодом</t>
  </si>
  <si>
    <t>Функциональное программирование</t>
  </si>
  <si>
    <t>М.3</t>
  </si>
  <si>
    <t>Практики и научно-исследовательская работа (практические умения и навыки определяются ООП вуза)</t>
  </si>
  <si>
    <t>М.4</t>
  </si>
  <si>
    <t>Общая трудоемкость основной образовательной программы</t>
  </si>
  <si>
    <t>Среднее число аудиторных часов в неделю подготовки магистра</t>
  </si>
  <si>
    <t>Число часов в неделю</t>
  </si>
  <si>
    <t>Число часов учебных занятий</t>
  </si>
  <si>
    <t>Число экзаменов</t>
  </si>
  <si>
    <t>Число зачетов</t>
  </si>
  <si>
    <t>* - лекции / лабораторные / практические</t>
  </si>
  <si>
    <t>IV. Производственная практика</t>
  </si>
  <si>
    <t>V. Итоговая государственная аттестация</t>
  </si>
  <si>
    <t>Название практики</t>
  </si>
  <si>
    <t>Семестр</t>
  </si>
  <si>
    <t>Кол-во недель</t>
  </si>
  <si>
    <t>Государственный экзамен</t>
  </si>
  <si>
    <t>Защита выпускной квалификационной работы (магистерской диссертации)</t>
  </si>
  <si>
    <t>Научно-исследовательская</t>
  </si>
  <si>
    <t>Итого</t>
  </si>
  <si>
    <t>Согласовано:</t>
  </si>
  <si>
    <t>Проректор по УВР   А.Ю. Михайличенко</t>
  </si>
  <si>
    <t>Директор УД   И.Г. Санникова</t>
  </si>
  <si>
    <t>Декан ФМФ  А.Н. Макаренко</t>
  </si>
  <si>
    <t>________________________________</t>
  </si>
  <si>
    <t>___________________________________</t>
  </si>
  <si>
    <t>_________________________________</t>
  </si>
  <si>
    <t>Прикладная математика и информатика</t>
  </si>
  <si>
    <t>Современные проблемы прикладной математики и информатики *</t>
  </si>
  <si>
    <t>М.1.00</t>
  </si>
  <si>
    <t>М.1.В.00</t>
  </si>
  <si>
    <t>М.2.00</t>
  </si>
  <si>
    <t>М.2.В.00</t>
  </si>
  <si>
    <t>Научно-производственная</t>
  </si>
  <si>
    <t>Компьютерный практикум</t>
  </si>
  <si>
    <t>Магистерская программа: Прикладная информатика</t>
  </si>
  <si>
    <t>М.1.01</t>
  </si>
  <si>
    <t>М.1.02</t>
  </si>
  <si>
    <t>М.1.03</t>
  </si>
  <si>
    <t>М.1.04</t>
  </si>
  <si>
    <t>М.1.В.01</t>
  </si>
  <si>
    <t>М.1.В.02</t>
  </si>
  <si>
    <t>М.1.В.03</t>
  </si>
  <si>
    <t>М.1.В.04</t>
  </si>
  <si>
    <t>М.2.01</t>
  </si>
  <si>
    <t>М.2.02</t>
  </si>
  <si>
    <t>М.2.В.01</t>
  </si>
  <si>
    <t>М.2.В.02</t>
  </si>
  <si>
    <t>М.2.В.04</t>
  </si>
  <si>
    <t>М.2.В.05</t>
  </si>
  <si>
    <t>М.2.В.06</t>
  </si>
  <si>
    <t>Экзамен</t>
  </si>
  <si>
    <t>М.2.В.03</t>
  </si>
  <si>
    <t>М.2.В.07</t>
  </si>
  <si>
    <t xml:space="preserve">Технология  Flash/  Языки программирования C++  и C#  </t>
  </si>
  <si>
    <t>Корпоративные информационные системы/ Универсальный язык UML</t>
  </si>
  <si>
    <t>Теория графов / Компьютерная алгебра</t>
  </si>
  <si>
    <t>Педагогическая</t>
  </si>
  <si>
    <t>зан. в интеракт</t>
  </si>
  <si>
    <t>КОМПЕТЕНЦИИ</t>
  </si>
  <si>
    <t>Компетенции, формируемые в результате освоения дисциплины</t>
  </si>
  <si>
    <t>Компетенции, формируемые в результате освоения дисциплины (курс по выбору,  2-я дисциплина)</t>
  </si>
  <si>
    <t>ВКР</t>
  </si>
  <si>
    <t>Распределение кредитов</t>
  </si>
  <si>
    <t>Базовая (профессиональная) часть</t>
  </si>
  <si>
    <t>Вариативная (общенаучная) часть</t>
  </si>
  <si>
    <t>Вариативная (профильная) часть</t>
  </si>
  <si>
    <t>Практика и научно-исследовательская работа</t>
  </si>
  <si>
    <t>ИНТЕРАКТИВ</t>
  </si>
  <si>
    <t>Всего часов в интерактивной форме</t>
  </si>
  <si>
    <t>Виды занятий</t>
  </si>
  <si>
    <t>Лекции</t>
  </si>
  <si>
    <t>Лабораторные</t>
  </si>
  <si>
    <t>Практические</t>
  </si>
  <si>
    <t>Дискретные и математические модели</t>
  </si>
  <si>
    <t>ОК-2; ОК-3, ОК-4, ОК-5;  ПК-1, ПК-2, ПК-3</t>
  </si>
  <si>
    <t>ОК-4, ОК-7, ПК-3</t>
  </si>
  <si>
    <t>ОК-2, ОК-3, ОК-4, ОК-5, ПК-1, ПК-2, ПК-3</t>
  </si>
  <si>
    <t>ОК-1, ОК-2, ОК-3, ОК-4, ОК-6, ПК-1, ПК-2, ПК-3, ПК-8, ПК-10</t>
  </si>
  <si>
    <t>ОК-4,  ОК-7, ОК-9, ПК-8, ПК-9, ПК-10, ПК-12, ПК-14</t>
  </si>
  <si>
    <t>ОК-1, ОК-2, ОК-3, ОК-4, ОК-6, ПК-1, ПК-2,  ПК-3, ПК-10</t>
  </si>
  <si>
    <t>ОК-2, ОК-3, ОК-4, ПК-2, ПК-3, ПК-8</t>
  </si>
  <si>
    <t>ОК-2, ОК-3, ОК-4, ОК-6, ПК-1, ПК-2, ПК-3</t>
  </si>
  <si>
    <t>ОК-2, ОК-3, ПК-2, ПК-3, ПК-8</t>
  </si>
  <si>
    <t>ОК-4, ОК-7, ПК-6</t>
  </si>
  <si>
    <t>ОК-2, ОК-3, ПК-2, ПК-3</t>
  </si>
  <si>
    <t>ОК-6-9, ПК-8-13</t>
  </si>
  <si>
    <t>ПК-1-14</t>
  </si>
  <si>
    <t>ОК-4, ОК-5, ОК-7, ПК-1, ПК-2, ПК-3, ПК-5, ПК-10, ПК-12</t>
  </si>
  <si>
    <t>ОК-1, ОК-2, ОК-3, ОК-4, ПК-1, ПК-2, ПК-4, ПК-5, ПК-6, ПК-7,  ПК-10</t>
  </si>
  <si>
    <t>ОК-1, ОК-2, ОК-3, ОК-4, ОК-6, ПК-1, ПК-2, ПК-3, ПК-10</t>
  </si>
  <si>
    <r>
      <t xml:space="preserve">ОК-4,  ОК-7, ОК-9, ПК-8, ПК-9, ПК-10, ПК-12, </t>
    </r>
    <r>
      <rPr>
        <sz val="10.5"/>
        <rFont val="Times New Roman Cyr"/>
        <family val="1"/>
      </rPr>
      <t>ПК-14</t>
    </r>
  </si>
  <si>
    <r>
      <t>ОК-1, ОК-2, ОК-3, ОК-4, ОК-5, ОК-7, ПК-1, ПК-</t>
    </r>
    <r>
      <rPr>
        <sz val="10"/>
        <rFont val="Arial Cyr"/>
        <family val="2"/>
      </rPr>
      <t>2, ПК-3, ПК-4, ПК-10</t>
    </r>
  </si>
  <si>
    <t>ОК-2, ОК-3, ОК-4, ОК-7, ПК-3, ПК-4, ПК-5, ПК-6</t>
  </si>
  <si>
    <t>ОК-1, ОК-2, ОК-3, ОК-4, ОК-5, ОК-7, ПК-1, ПК-2, ПК-3, ПК-4, ПК-10</t>
  </si>
  <si>
    <t>ОК-7, ПК-8, ПК-9</t>
  </si>
  <si>
    <t>ОК-1, ОК-2, ОК-3, ОК-4, ОК-5, ПК-1, ПК-2, ПК-3, ПК-4, ПК-5, ПК-6, ПК-7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</si>
</sst>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2"/>
    </font>
    <font>
      <sz val="10"/>
      <name val="Arial"/>
      <family val="0"/>
    </font>
    <font>
      <sz val="12"/>
      <name val="Academy"/>
      <family val="0"/>
    </font>
    <font>
      <sz val="10"/>
      <name val="Academy"/>
      <family val="0"/>
    </font>
    <font>
      <sz val="8"/>
      <name val="Academy"/>
      <family val="0"/>
    </font>
    <font>
      <sz val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.5"/>
      <name val="Times New Roman Cyr"/>
      <family val="1"/>
    </font>
    <font>
      <b/>
      <sz val="10.5"/>
      <name val="Times New Roman Cyr"/>
      <family val="1"/>
    </font>
    <font>
      <sz val="8"/>
      <name val="Arial Cyr"/>
      <family val="2"/>
    </font>
    <font>
      <b/>
      <i/>
      <sz val="10"/>
      <name val="Times New Roman Cyr"/>
      <family val="0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1">
    <xf numFmtId="0" fontId="0" fillId="0" borderId="0" xfId="0" applyAlignment="1">
      <alignment/>
    </xf>
    <xf numFmtId="0" fontId="3" fillId="0" borderId="0" xfId="18" applyFont="1">
      <alignment/>
      <protection/>
    </xf>
    <xf numFmtId="0" fontId="4" fillId="0" borderId="0" xfId="18" applyFont="1">
      <alignment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left"/>
      <protection/>
    </xf>
    <xf numFmtId="0" fontId="6" fillId="0" borderId="0" xfId="18" applyFont="1" applyBorder="1">
      <alignment/>
      <protection/>
    </xf>
    <xf numFmtId="0" fontId="7" fillId="0" borderId="0" xfId="18" applyFont="1">
      <alignment/>
      <protection/>
    </xf>
    <xf numFmtId="0" fontId="7" fillId="0" borderId="0" xfId="18" applyFont="1" applyBorder="1" applyAlignment="1">
      <alignment horizontal="center"/>
      <protection/>
    </xf>
    <xf numFmtId="0" fontId="8" fillId="0" borderId="0" xfId="18" applyFont="1" applyBorder="1" applyAlignment="1">
      <alignment horizontal="center"/>
      <protection/>
    </xf>
    <xf numFmtId="0" fontId="7" fillId="0" borderId="0" xfId="18" applyFont="1" applyBorder="1" applyAlignment="1">
      <alignment horizontal="left"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9" fillId="0" borderId="0" xfId="18" applyFont="1" applyFill="1">
      <alignment/>
      <protection/>
    </xf>
    <xf numFmtId="0" fontId="10" fillId="0" borderId="0" xfId="18" applyFont="1" applyFill="1">
      <alignment/>
      <protection/>
    </xf>
    <xf numFmtId="0" fontId="10" fillId="0" borderId="0" xfId="18" applyFont="1" applyFill="1" applyAlignment="1">
      <alignment horizontal="left"/>
      <protection/>
    </xf>
    <xf numFmtId="0" fontId="9" fillId="0" borderId="0" xfId="18" applyFont="1" applyFill="1" applyAlignment="1">
      <alignment horizontal="left"/>
      <protection/>
    </xf>
    <xf numFmtId="0" fontId="4" fillId="0" borderId="0" xfId="18" applyFont="1" applyFill="1" applyAlignment="1">
      <alignment horizontal="left"/>
      <protection/>
    </xf>
    <xf numFmtId="0" fontId="6" fillId="0" borderId="0" xfId="18" applyFont="1" applyFill="1" applyAlignment="1">
      <alignment horizontal="left"/>
      <protection/>
    </xf>
    <xf numFmtId="0" fontId="0" fillId="0" borderId="0" xfId="0" applyAlignment="1">
      <alignment/>
    </xf>
    <xf numFmtId="0" fontId="6" fillId="0" borderId="0" xfId="18" applyFont="1" applyFill="1" applyAlignment="1">
      <alignment vertical="top" wrapText="1"/>
      <protection/>
    </xf>
    <xf numFmtId="0" fontId="3" fillId="0" borderId="0" xfId="18" applyFont="1" applyAlignment="1">
      <alignment horizontal="left"/>
      <protection/>
    </xf>
    <xf numFmtId="0" fontId="7" fillId="0" borderId="0" xfId="18" applyFont="1" applyBorder="1">
      <alignment/>
      <protection/>
    </xf>
    <xf numFmtId="0" fontId="7" fillId="0" borderId="0" xfId="18" applyFont="1" applyBorder="1" applyAlignment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18" applyFont="1" applyFill="1" applyAlignment="1">
      <alignment horizontal="left"/>
      <protection/>
    </xf>
    <xf numFmtId="0" fontId="7" fillId="0" borderId="0" xfId="18" applyFont="1" applyFill="1">
      <alignment/>
      <protection/>
    </xf>
    <xf numFmtId="0" fontId="6" fillId="0" borderId="0" xfId="18" applyFont="1">
      <alignment/>
      <protection/>
    </xf>
    <xf numFmtId="0" fontId="2" fillId="0" borderId="0" xfId="18" applyFont="1">
      <alignment/>
      <protection/>
    </xf>
    <xf numFmtId="0" fontId="12" fillId="0" borderId="0" xfId="18" applyFont="1" applyAlignment="1">
      <alignment horizontal="left"/>
      <protection/>
    </xf>
    <xf numFmtId="0" fontId="12" fillId="0" borderId="0" xfId="0" applyFont="1" applyAlignment="1">
      <alignment horizontal="left"/>
    </xf>
    <xf numFmtId="0" fontId="12" fillId="0" borderId="0" xfId="18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left" wrapText="1"/>
      <protection/>
    </xf>
    <xf numFmtId="0" fontId="6" fillId="0" borderId="0" xfId="18" applyFont="1" applyFill="1" applyAlignment="1">
      <alignment wrapText="1"/>
      <protection/>
    </xf>
    <xf numFmtId="0" fontId="4" fillId="0" borderId="0" xfId="18" applyFont="1" applyFill="1">
      <alignment/>
      <protection/>
    </xf>
    <xf numFmtId="0" fontId="9" fillId="0" borderId="0" xfId="18" applyFont="1" applyFill="1" applyAlignment="1">
      <alignment horizontal="center"/>
      <protection/>
    </xf>
    <xf numFmtId="0" fontId="12" fillId="0" borderId="0" xfId="18" applyFont="1" applyFill="1" applyAlignment="1">
      <alignment horizontal="left"/>
      <protection/>
    </xf>
    <xf numFmtId="0" fontId="13" fillId="0" borderId="0" xfId="18" applyFont="1" applyFill="1" applyBorder="1" applyAlignment="1">
      <alignment horizontal="center"/>
      <protection/>
    </xf>
    <xf numFmtId="0" fontId="2" fillId="0" borderId="0" xfId="18" applyFont="1" applyFill="1" applyAlignment="1">
      <alignment horizontal="left"/>
      <protection/>
    </xf>
    <xf numFmtId="0" fontId="6" fillId="0" borderId="0" xfId="18" applyFont="1" applyFill="1" applyBorder="1" applyAlignment="1">
      <alignment horizontal="left" wrapText="1"/>
      <protection/>
    </xf>
    <xf numFmtId="0" fontId="3" fillId="0" borderId="0" xfId="18" applyFont="1" applyAlignment="1">
      <alignment horizontal="center" vertical="center"/>
      <protection/>
    </xf>
    <xf numFmtId="0" fontId="14" fillId="0" borderId="0" xfId="18" applyFont="1" applyAlignment="1">
      <alignment horizontal="center" vertical="center"/>
      <protection/>
    </xf>
    <xf numFmtId="0" fontId="9" fillId="0" borderId="1" xfId="18" applyFont="1" applyBorder="1" applyAlignment="1" applyProtection="1">
      <alignment horizontal="center" vertical="center"/>
      <protection locked="0"/>
    </xf>
    <xf numFmtId="0" fontId="9" fillId="0" borderId="2" xfId="18" applyFont="1" applyBorder="1" applyAlignment="1" applyProtection="1">
      <alignment horizontal="center" vertical="center"/>
      <protection locked="0"/>
    </xf>
    <xf numFmtId="0" fontId="9" fillId="0" borderId="1" xfId="18" applyNumberFormat="1" applyFont="1" applyBorder="1" applyAlignment="1" applyProtection="1">
      <alignment horizontal="center" vertical="center"/>
      <protection locked="0"/>
    </xf>
    <xf numFmtId="0" fontId="3" fillId="0" borderId="0" xfId="18" applyFont="1" applyFill="1">
      <alignment/>
      <protection/>
    </xf>
    <xf numFmtId="0" fontId="14" fillId="0" borderId="3" xfId="18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>
      <alignment horizontal="center"/>
    </xf>
    <xf numFmtId="0" fontId="14" fillId="0" borderId="0" xfId="18" applyFont="1" applyFill="1">
      <alignment/>
      <protection/>
    </xf>
    <xf numFmtId="0" fontId="14" fillId="0" borderId="4" xfId="18" applyFont="1" applyFill="1" applyBorder="1" applyAlignment="1" applyProtection="1">
      <alignment horizontal="center"/>
      <protection locked="0"/>
    </xf>
    <xf numFmtId="0" fontId="14" fillId="0" borderId="0" xfId="18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4" fillId="0" borderId="0" xfId="18" applyFont="1" applyProtection="1">
      <alignment/>
      <protection locked="0"/>
    </xf>
    <xf numFmtId="0" fontId="3" fillId="0" borderId="0" xfId="18" applyFont="1" applyProtection="1">
      <alignment/>
      <protection locked="0"/>
    </xf>
    <xf numFmtId="0" fontId="14" fillId="0" borderId="0" xfId="18" applyFont="1">
      <alignment/>
      <protection/>
    </xf>
    <xf numFmtId="0" fontId="8" fillId="0" borderId="0" xfId="0" applyFont="1" applyAlignment="1">
      <alignment/>
    </xf>
    <xf numFmtId="0" fontId="14" fillId="0" borderId="0" xfId="18" applyFont="1" applyBorder="1" applyProtection="1">
      <alignment/>
      <protection locked="0"/>
    </xf>
    <xf numFmtId="0" fontId="16" fillId="0" borderId="0" xfId="18" applyFont="1" applyProtection="1">
      <alignment/>
      <protection locked="0"/>
    </xf>
    <xf numFmtId="0" fontId="14" fillId="0" borderId="0" xfId="18" applyFont="1" applyBorder="1" applyAlignment="1" applyProtection="1">
      <alignment wrapText="1"/>
      <protection locked="0"/>
    </xf>
    <xf numFmtId="0" fontId="16" fillId="0" borderId="0" xfId="18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1" fontId="14" fillId="0" borderId="0" xfId="18" applyNumberFormat="1" applyFont="1" applyFill="1" applyBorder="1" applyAlignment="1" applyProtection="1">
      <alignment horizontal="center"/>
      <protection/>
    </xf>
    <xf numFmtId="0" fontId="3" fillId="0" borderId="0" xfId="18" applyFont="1" applyAlignment="1">
      <alignment vertical="center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2" borderId="0" xfId="0" applyNumberFormat="1" applyFont="1" applyFill="1" applyAlignment="1" applyProtection="1">
      <alignment wrapText="1"/>
      <protection locked="0"/>
    </xf>
    <xf numFmtId="0" fontId="14" fillId="2" borderId="0" xfId="0" applyNumberFormat="1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2" borderId="0" xfId="0" applyFont="1" applyFill="1" applyAlignment="1" applyProtection="1">
      <alignment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2" borderId="0" xfId="0" applyNumberFormat="1" applyFont="1" applyFill="1" applyBorder="1" applyAlignment="1" applyProtection="1">
      <alignment wrapText="1"/>
      <protection locked="0"/>
    </xf>
    <xf numFmtId="0" fontId="14" fillId="2" borderId="0" xfId="0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/>
      <protection locked="0"/>
    </xf>
    <xf numFmtId="1" fontId="16" fillId="3" borderId="1" xfId="0" applyNumberFormat="1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vertical="center"/>
      <protection/>
    </xf>
    <xf numFmtId="0" fontId="14" fillId="2" borderId="1" xfId="0" applyFont="1" applyFill="1" applyBorder="1" applyAlignment="1" applyProtection="1">
      <alignment vertical="center"/>
      <protection locked="0"/>
    </xf>
    <xf numFmtId="0" fontId="17" fillId="4" borderId="1" xfId="17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vertical="center" wrapText="1"/>
      <protection/>
    </xf>
    <xf numFmtId="0" fontId="16" fillId="2" borderId="1" xfId="0" applyNumberFormat="1" applyFont="1" applyFill="1" applyBorder="1" applyAlignment="1" applyProtection="1">
      <alignment vertical="center" wrapText="1"/>
      <protection locked="0"/>
    </xf>
    <xf numFmtId="0" fontId="16" fillId="2" borderId="1" xfId="0" applyNumberFormat="1" applyFont="1" applyFill="1" applyBorder="1" applyAlignment="1" applyProtection="1">
      <alignment vertical="center"/>
      <protection locked="0"/>
    </xf>
    <xf numFmtId="1" fontId="17" fillId="4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NumberFormat="1" applyFont="1" applyFill="1" applyBorder="1" applyAlignment="1" applyProtection="1">
      <alignment vertical="center"/>
      <protection/>
    </xf>
    <xf numFmtId="0" fontId="8" fillId="4" borderId="1" xfId="17" applyFont="1" applyFill="1" applyBorder="1" applyAlignment="1" applyProtection="1">
      <alignment wrapText="1"/>
      <protection locked="0"/>
    </xf>
    <xf numFmtId="0" fontId="8" fillId="0" borderId="1" xfId="17" applyFont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8" fillId="0" borderId="1" xfId="17" applyFont="1" applyFill="1" applyBorder="1" applyAlignment="1">
      <alignment wrapText="1"/>
      <protection/>
    </xf>
    <xf numFmtId="0" fontId="14" fillId="2" borderId="1" xfId="0" applyNumberFormat="1" applyFont="1" applyFill="1" applyBorder="1" applyAlignment="1">
      <alignment vertical="center"/>
    </xf>
    <xf numFmtId="0" fontId="19" fillId="4" borderId="1" xfId="17" applyFont="1" applyFill="1" applyBorder="1" applyAlignment="1" applyProtection="1">
      <alignment wrapText="1"/>
      <protection locked="0"/>
    </xf>
    <xf numFmtId="1" fontId="18" fillId="4" borderId="1" xfId="0" applyNumberFormat="1" applyFont="1" applyFill="1" applyBorder="1" applyAlignment="1" applyProtection="1">
      <alignment horizontal="center"/>
      <protection locked="0"/>
    </xf>
    <xf numFmtId="0" fontId="8" fillId="0" borderId="1" xfId="17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0" borderId="6" xfId="0" applyNumberFormat="1" applyFont="1" applyFill="1" applyBorder="1" applyAlignment="1" applyProtection="1">
      <alignment vertical="center"/>
      <protection/>
    </xf>
    <xf numFmtId="0" fontId="14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center"/>
      <protection/>
    </xf>
    <xf numFmtId="0" fontId="14" fillId="0" borderId="4" xfId="0" applyFont="1" applyFill="1" applyBorder="1" applyAlignment="1" applyProtection="1">
      <alignment vertical="center"/>
      <protection locked="0"/>
    </xf>
    <xf numFmtId="0" fontId="14" fillId="3" borderId="1" xfId="0" applyNumberFormat="1" applyFont="1" applyFill="1" applyBorder="1" applyAlignment="1" applyProtection="1">
      <alignment vertical="center"/>
      <protection/>
    </xf>
    <xf numFmtId="0" fontId="14" fillId="3" borderId="1" xfId="0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vertical="center" wrapText="1"/>
      <protection/>
    </xf>
    <xf numFmtId="0" fontId="20" fillId="2" borderId="1" xfId="0" applyNumberFormat="1" applyFont="1" applyFill="1" applyBorder="1" applyAlignment="1" applyProtection="1">
      <alignment vertical="center" wrapText="1"/>
      <protection locked="0"/>
    </xf>
    <xf numFmtId="0" fontId="20" fillId="2" borderId="1" xfId="0" applyNumberFormat="1" applyFont="1" applyFill="1" applyBorder="1" applyAlignment="1" applyProtection="1">
      <alignment vertical="center"/>
      <protection locked="0"/>
    </xf>
    <xf numFmtId="1" fontId="21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vertical="center"/>
      <protection/>
    </xf>
    <xf numFmtId="0" fontId="20" fillId="2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14" fillId="2" borderId="1" xfId="0" applyNumberFormat="1" applyFont="1" applyFill="1" applyBorder="1" applyAlignment="1" applyProtection="1">
      <alignment vertical="center" wrapText="1"/>
      <protection/>
    </xf>
    <xf numFmtId="1" fontId="14" fillId="0" borderId="1" xfId="0" applyNumberFormat="1" applyFont="1" applyFill="1" applyBorder="1" applyAlignment="1" applyProtection="1">
      <alignment vertical="center"/>
      <protection/>
    </xf>
    <xf numFmtId="1" fontId="14" fillId="2" borderId="1" xfId="0" applyNumberFormat="1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horizontal="left" vertical="center"/>
      <protection/>
    </xf>
    <xf numFmtId="0" fontId="14" fillId="2" borderId="1" xfId="0" applyFont="1" applyFill="1" applyBorder="1" applyAlignment="1" applyProtection="1">
      <alignment horizontal="left" vertical="center" wrapText="1"/>
      <protection/>
    </xf>
    <xf numFmtId="0" fontId="14" fillId="0" borderId="1" xfId="0" applyFont="1" applyFill="1" applyBorder="1" applyAlignment="1" applyProtection="1">
      <alignment horizontal="left" vertical="center" wrapText="1"/>
      <protection/>
    </xf>
    <xf numFmtId="0" fontId="14" fillId="2" borderId="1" xfId="0" applyFont="1" applyFill="1" applyBorder="1" applyAlignment="1" applyProtection="1">
      <alignment vertical="center"/>
      <protection/>
    </xf>
    <xf numFmtId="2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2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2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2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center" vertical="center"/>
      <protection/>
    </xf>
    <xf numFmtId="0" fontId="7" fillId="0" borderId="0" xfId="18" applyFont="1" applyFill="1" applyBorder="1" applyAlignment="1">
      <alignment horizontal="center" vertical="top"/>
      <protection/>
    </xf>
    <xf numFmtId="0" fontId="7" fillId="0" borderId="0" xfId="18" applyFont="1" applyFill="1" applyBorder="1" applyAlignment="1">
      <alignment horizontal="center"/>
      <protection/>
    </xf>
    <xf numFmtId="0" fontId="17" fillId="3" borderId="1" xfId="17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/>
      <protection/>
    </xf>
    <xf numFmtId="0" fontId="17" fillId="3" borderId="1" xfId="0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vertical="center" wrapText="1"/>
      <protection/>
    </xf>
    <xf numFmtId="0" fontId="14" fillId="3" borderId="1" xfId="0" applyNumberFormat="1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vertical="center"/>
    </xf>
    <xf numFmtId="1" fontId="17" fillId="4" borderId="1" xfId="0" applyNumberFormat="1" applyFont="1" applyFill="1" applyBorder="1" applyAlignment="1" applyProtection="1">
      <alignment horizontal="center" vertical="center"/>
      <protection locked="0"/>
    </xf>
    <xf numFmtId="1" fontId="8" fillId="4" borderId="1" xfId="0" applyNumberFormat="1" applyFont="1" applyFill="1" applyBorder="1" applyAlignment="1" applyProtection="1">
      <alignment horizontal="center" vertical="center"/>
      <protection locked="0"/>
    </xf>
    <xf numFmtId="1" fontId="18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5" borderId="1" xfId="17" applyFont="1" applyFill="1" applyBorder="1" applyAlignment="1" applyProtection="1">
      <alignment vertical="center" wrapText="1"/>
      <protection locked="0"/>
    </xf>
    <xf numFmtId="0" fontId="16" fillId="5" borderId="1" xfId="0" applyFont="1" applyFill="1" applyBorder="1" applyAlignment="1" applyProtection="1">
      <alignment vertical="center"/>
      <protection locked="0"/>
    </xf>
    <xf numFmtId="0" fontId="18" fillId="4" borderId="1" xfId="17" applyFont="1" applyFill="1" applyBorder="1" applyAlignment="1" applyProtection="1">
      <alignment wrapText="1"/>
      <protection locked="0"/>
    </xf>
    <xf numFmtId="0" fontId="18" fillId="0" borderId="1" xfId="17" applyFont="1" applyFill="1" applyBorder="1" applyAlignment="1" applyProtection="1">
      <alignment wrapText="1"/>
      <protection locked="0"/>
    </xf>
    <xf numFmtId="0" fontId="8" fillId="5" borderId="1" xfId="17" applyFont="1" applyFill="1" applyBorder="1" applyAlignment="1" applyProtection="1">
      <alignment vertical="center" wrapText="1"/>
      <protection locked="0"/>
    </xf>
    <xf numFmtId="0" fontId="8" fillId="6" borderId="1" xfId="17" applyFont="1" applyFill="1" applyBorder="1" applyAlignment="1" applyProtection="1">
      <alignment wrapText="1"/>
      <protection locked="0"/>
    </xf>
    <xf numFmtId="0" fontId="14" fillId="5" borderId="1" xfId="0" applyFont="1" applyFill="1" applyBorder="1" applyAlignment="1" applyProtection="1">
      <alignment vertical="center"/>
      <protection locked="0"/>
    </xf>
    <xf numFmtId="0" fontId="14" fillId="7" borderId="1" xfId="0" applyNumberFormat="1" applyFont="1" applyFill="1" applyBorder="1" applyAlignment="1" applyProtection="1">
      <alignment vertical="center"/>
      <protection/>
    </xf>
    <xf numFmtId="0" fontId="8" fillId="7" borderId="1" xfId="17" applyFont="1" applyFill="1" applyBorder="1" applyAlignment="1" applyProtection="1">
      <alignment wrapText="1"/>
      <protection locked="0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4" fillId="7" borderId="1" xfId="0" applyFont="1" applyFill="1" applyBorder="1" applyAlignment="1" applyProtection="1">
      <alignment vertical="center" wrapText="1"/>
      <protection/>
    </xf>
    <xf numFmtId="0" fontId="14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4" fillId="7" borderId="5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vertical="center" wrapText="1"/>
      <protection locked="0"/>
    </xf>
    <xf numFmtId="0" fontId="14" fillId="8" borderId="1" xfId="0" applyNumberFormat="1" applyFont="1" applyFill="1" applyBorder="1" applyAlignment="1" applyProtection="1">
      <alignment vertical="center" wrapText="1"/>
      <protection locked="0"/>
    </xf>
    <xf numFmtId="0" fontId="14" fillId="8" borderId="1" xfId="0" applyNumberFormat="1" applyFont="1" applyFill="1" applyBorder="1" applyAlignment="1" applyProtection="1">
      <alignment vertical="center"/>
      <protection locked="0"/>
    </xf>
    <xf numFmtId="0" fontId="16" fillId="8" borderId="1" xfId="0" applyNumberFormat="1" applyFont="1" applyFill="1" applyBorder="1" applyAlignment="1" applyProtection="1">
      <alignment vertical="center" wrapText="1"/>
      <protection locked="0"/>
    </xf>
    <xf numFmtId="0" fontId="16" fillId="8" borderId="1" xfId="0" applyNumberFormat="1" applyFont="1" applyFill="1" applyBorder="1" applyAlignment="1" applyProtection="1">
      <alignment vertical="center"/>
      <protection locked="0"/>
    </xf>
    <xf numFmtId="0" fontId="14" fillId="8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 applyProtection="1">
      <alignment vertical="center" wrapText="1"/>
      <protection locked="0"/>
    </xf>
    <xf numFmtId="0" fontId="14" fillId="8" borderId="1" xfId="0" applyNumberFormat="1" applyFont="1" applyFill="1" applyBorder="1" applyAlignment="1">
      <alignment vertical="center" wrapText="1"/>
    </xf>
    <xf numFmtId="0" fontId="14" fillId="5" borderId="1" xfId="0" applyFont="1" applyFill="1" applyBorder="1" applyAlignment="1" applyProtection="1">
      <alignment vertical="center" wrapText="1"/>
      <protection/>
    </xf>
    <xf numFmtId="0" fontId="14" fillId="5" borderId="1" xfId="0" applyNumberFormat="1" applyFont="1" applyFill="1" applyBorder="1" applyAlignment="1">
      <alignment vertical="center" wrapText="1"/>
    </xf>
    <xf numFmtId="0" fontId="14" fillId="5" borderId="1" xfId="0" applyNumberFormat="1" applyFont="1" applyFill="1" applyBorder="1" applyAlignment="1">
      <alignment vertical="center"/>
    </xf>
    <xf numFmtId="0" fontId="20" fillId="7" borderId="1" xfId="0" applyFont="1" applyFill="1" applyBorder="1" applyAlignment="1" applyProtection="1">
      <alignment vertical="center" wrapText="1"/>
      <protection/>
    </xf>
    <xf numFmtId="0" fontId="20" fillId="8" borderId="1" xfId="0" applyNumberFormat="1" applyFont="1" applyFill="1" applyBorder="1" applyAlignment="1" applyProtection="1">
      <alignment vertical="center" wrapText="1"/>
      <protection locked="0"/>
    </xf>
    <xf numFmtId="0" fontId="20" fillId="8" borderId="1" xfId="0" applyNumberFormat="1" applyFont="1" applyFill="1" applyBorder="1" applyAlignment="1" applyProtection="1">
      <alignment vertical="center"/>
      <protection locked="0"/>
    </xf>
    <xf numFmtId="0" fontId="14" fillId="8" borderId="4" xfId="0" applyNumberFormat="1" applyFont="1" applyFill="1" applyBorder="1" applyAlignment="1" applyProtection="1">
      <alignment vertical="center"/>
      <protection locked="0"/>
    </xf>
    <xf numFmtId="0" fontId="16" fillId="8" borderId="4" xfId="0" applyNumberFormat="1" applyFont="1" applyFill="1" applyBorder="1" applyAlignment="1" applyProtection="1">
      <alignment vertical="center"/>
      <protection locked="0"/>
    </xf>
    <xf numFmtId="0" fontId="14" fillId="8" borderId="4" xfId="0" applyNumberFormat="1" applyFont="1" applyFill="1" applyBorder="1" applyAlignment="1">
      <alignment vertical="center"/>
    </xf>
    <xf numFmtId="0" fontId="14" fillId="5" borderId="4" xfId="0" applyNumberFormat="1" applyFont="1" applyFill="1" applyBorder="1" applyAlignment="1">
      <alignment vertical="center"/>
    </xf>
    <xf numFmtId="0" fontId="20" fillId="8" borderId="4" xfId="0" applyNumberFormat="1" applyFont="1" applyFill="1" applyBorder="1" applyAlignment="1" applyProtection="1">
      <alignment vertical="center"/>
      <protection locked="0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 applyProtection="1">
      <alignment horizontal="center" vertical="center" wrapText="1"/>
      <protection locked="0"/>
    </xf>
    <xf numFmtId="1" fontId="16" fillId="5" borderId="0" xfId="0" applyNumberFormat="1" applyFont="1" applyFill="1" applyBorder="1" applyAlignment="1" applyProtection="1">
      <alignment horizontal="center" vertical="center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8" borderId="0" xfId="0" applyFont="1" applyFill="1" applyBorder="1" applyAlignment="1" applyProtection="1">
      <alignment vertical="center"/>
      <protection locked="0"/>
    </xf>
    <xf numFmtId="1" fontId="17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7" borderId="0" xfId="0" applyNumberFormat="1" applyFont="1" applyFill="1" applyBorder="1" applyAlignment="1" applyProtection="1">
      <alignment vertical="center"/>
      <protection/>
    </xf>
    <xf numFmtId="1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  <protection/>
    </xf>
    <xf numFmtId="0" fontId="14" fillId="7" borderId="0" xfId="0" applyFont="1" applyFill="1" applyBorder="1" applyAlignment="1" applyProtection="1">
      <alignment horizontal="center" vertical="center"/>
      <protection/>
    </xf>
    <xf numFmtId="1" fontId="18" fillId="4" borderId="0" xfId="0" applyNumberFormat="1" applyFont="1" applyFill="1" applyBorder="1" applyAlignment="1" applyProtection="1">
      <alignment horizontal="center" vertical="center"/>
      <protection locked="0"/>
    </xf>
    <xf numFmtId="1" fontId="17" fillId="4" borderId="0" xfId="0" applyNumberFormat="1" applyFont="1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center"/>
      <protection/>
    </xf>
    <xf numFmtId="0" fontId="14" fillId="7" borderId="0" xfId="0" applyFont="1" applyFill="1" applyBorder="1" applyAlignment="1" applyProtection="1">
      <alignment horizontal="center"/>
      <protection/>
    </xf>
    <xf numFmtId="1" fontId="18" fillId="4" borderId="0" xfId="0" applyNumberFormat="1" applyFont="1" applyFill="1" applyBorder="1" applyAlignment="1" applyProtection="1">
      <alignment horizontal="center"/>
      <protection locked="0"/>
    </xf>
    <xf numFmtId="0" fontId="16" fillId="5" borderId="0" xfId="0" applyFont="1" applyFill="1" applyBorder="1" applyAlignment="1" applyProtection="1">
      <alignment horizontal="center"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5" borderId="0" xfId="0" applyNumberFormat="1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vertical="center"/>
      <protection locked="0"/>
    </xf>
    <xf numFmtId="1" fontId="21" fillId="7" borderId="0" xfId="0" applyNumberFormat="1" applyFont="1" applyFill="1" applyBorder="1" applyAlignment="1" applyProtection="1">
      <alignment horizontal="center" vertical="center"/>
      <protection/>
    </xf>
    <xf numFmtId="0" fontId="20" fillId="7" borderId="0" xfId="0" applyNumberFormat="1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vertical="center"/>
      <protection locked="0"/>
    </xf>
    <xf numFmtId="0" fontId="14" fillId="7" borderId="8" xfId="0" applyFont="1" applyFill="1" applyBorder="1" applyAlignment="1" applyProtection="1">
      <alignment horizontal="center" vertical="center"/>
      <protection locked="0"/>
    </xf>
    <xf numFmtId="0" fontId="14" fillId="7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6" fillId="5" borderId="4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14" fillId="0" borderId="7" xfId="0" applyFont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vertical="center"/>
      <protection/>
    </xf>
    <xf numFmtId="0" fontId="14" fillId="3" borderId="9" xfId="0" applyFont="1" applyFill="1" applyBorder="1" applyAlignment="1" applyProtection="1">
      <alignment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4" fillId="3" borderId="9" xfId="0" applyNumberFormat="1" applyFont="1" applyFill="1" applyBorder="1" applyAlignment="1" applyProtection="1">
      <alignment vertical="center"/>
      <protection/>
    </xf>
    <xf numFmtId="0" fontId="20" fillId="0" borderId="9" xfId="0" applyNumberFormat="1" applyFont="1" applyFill="1" applyBorder="1" applyAlignment="1" applyProtection="1">
      <alignment vertical="center"/>
      <protection/>
    </xf>
    <xf numFmtId="1" fontId="14" fillId="0" borderId="9" xfId="0" applyNumberFormat="1" applyFont="1" applyFill="1" applyBorder="1" applyAlignment="1" applyProtection="1">
      <alignment vertical="center"/>
      <protection/>
    </xf>
    <xf numFmtId="0" fontId="14" fillId="0" borderId="9" xfId="0" applyFont="1" applyFill="1" applyBorder="1" applyAlignment="1" applyProtection="1">
      <alignment vertical="center"/>
      <protection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8" borderId="7" xfId="0" applyFont="1" applyFill="1" applyBorder="1" applyAlignment="1" applyProtection="1">
      <alignment vertical="center"/>
      <protection locked="0"/>
    </xf>
    <xf numFmtId="0" fontId="14" fillId="2" borderId="7" xfId="0" applyFont="1" applyFill="1" applyBorder="1" applyAlignment="1" applyProtection="1">
      <alignment vertical="center"/>
      <protection locked="0"/>
    </xf>
    <xf numFmtId="0" fontId="14" fillId="5" borderId="7" xfId="0" applyFont="1" applyFill="1" applyBorder="1" applyAlignment="1" applyProtection="1">
      <alignment vertical="center"/>
      <protection locked="0"/>
    </xf>
    <xf numFmtId="1" fontId="14" fillId="2" borderId="7" xfId="0" applyNumberFormat="1" applyFont="1" applyFill="1" applyBorder="1" applyAlignment="1" applyProtection="1">
      <alignment vertical="center"/>
      <protection/>
    </xf>
    <xf numFmtId="0" fontId="14" fillId="2" borderId="7" xfId="0" applyFont="1" applyFill="1" applyBorder="1" applyAlignment="1" applyProtection="1">
      <alignment vertical="center"/>
      <protection/>
    </xf>
    <xf numFmtId="0" fontId="14" fillId="8" borderId="0" xfId="0" applyNumberFormat="1" applyFont="1" applyFill="1" applyBorder="1" applyAlignment="1" applyProtection="1">
      <alignment vertical="center"/>
      <protection/>
    </xf>
    <xf numFmtId="0" fontId="15" fillId="7" borderId="0" xfId="0" applyFont="1" applyFill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14" fillId="8" borderId="0" xfId="0" applyFont="1" applyFill="1" applyAlignment="1" applyProtection="1">
      <alignment/>
      <protection locked="0"/>
    </xf>
    <xf numFmtId="0" fontId="14" fillId="7" borderId="0" xfId="0" applyFont="1" applyFill="1" applyAlignment="1" applyProtection="1">
      <alignment/>
      <protection locked="0"/>
    </xf>
    <xf numFmtId="0" fontId="14" fillId="9" borderId="7" xfId="0" applyFont="1" applyFill="1" applyBorder="1" applyAlignment="1" applyProtection="1">
      <alignment vertical="center"/>
      <protection locked="0"/>
    </xf>
    <xf numFmtId="0" fontId="20" fillId="10" borderId="7" xfId="0" applyFont="1" applyFill="1" applyBorder="1" applyAlignment="1" applyProtection="1">
      <alignment vertical="center"/>
      <protection locked="0"/>
    </xf>
    <xf numFmtId="0" fontId="14" fillId="8" borderId="0" xfId="0" applyNumberFormat="1" applyFont="1" applyFill="1" applyBorder="1" applyAlignment="1" applyProtection="1">
      <alignment/>
      <protection locked="0"/>
    </xf>
    <xf numFmtId="0" fontId="14" fillId="7" borderId="5" xfId="0" applyFont="1" applyFill="1" applyBorder="1" applyAlignment="1" applyProtection="1">
      <alignment horizontal="center" vertical="center" wrapText="1"/>
      <protection locked="0"/>
    </xf>
    <xf numFmtId="0" fontId="14" fillId="8" borderId="0" xfId="0" applyNumberFormat="1" applyFont="1" applyFill="1" applyBorder="1" applyAlignment="1" applyProtection="1">
      <alignment vertical="center"/>
      <protection locked="0"/>
    </xf>
    <xf numFmtId="0" fontId="16" fillId="7" borderId="0" xfId="0" applyFont="1" applyFill="1" applyBorder="1" applyAlignment="1" applyProtection="1">
      <alignment horizontal="center" vertical="center" wrapText="1"/>
      <protection locked="0"/>
    </xf>
    <xf numFmtId="0" fontId="9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0" xfId="0" applyNumberFormat="1" applyFont="1" applyFill="1" applyAlignment="1" applyProtection="1">
      <alignment/>
      <protection locked="0"/>
    </xf>
    <xf numFmtId="0" fontId="14" fillId="8" borderId="1" xfId="0" applyNumberFormat="1" applyFont="1" applyFill="1" applyBorder="1" applyAlignment="1" applyProtection="1">
      <alignment vertical="center"/>
      <protection locked="0"/>
    </xf>
    <xf numFmtId="0" fontId="14" fillId="8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 applyProtection="1">
      <alignment vertical="center" wrapText="1"/>
      <protection/>
    </xf>
    <xf numFmtId="0" fontId="14" fillId="7" borderId="1" xfId="0" applyFont="1" applyFill="1" applyBorder="1" applyAlignment="1" applyProtection="1">
      <alignment vertical="center" wrapText="1"/>
      <protection/>
    </xf>
    <xf numFmtId="0" fontId="14" fillId="8" borderId="1" xfId="0" applyNumberFormat="1" applyFont="1" applyFill="1" applyBorder="1" applyAlignment="1" applyProtection="1">
      <alignment vertical="center" wrapText="1"/>
      <protection locked="0"/>
    </xf>
    <xf numFmtId="0" fontId="14" fillId="5" borderId="1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vertical="top" wrapText="1"/>
    </xf>
    <xf numFmtId="0" fontId="14" fillId="5" borderId="0" xfId="0" applyFont="1" applyFill="1" applyBorder="1" applyAlignment="1" applyProtection="1">
      <alignment vertical="center" wrapText="1"/>
      <protection locked="0"/>
    </xf>
    <xf numFmtId="0" fontId="14" fillId="8" borderId="4" xfId="0" applyNumberFormat="1" applyFont="1" applyFill="1" applyBorder="1" applyAlignment="1" applyProtection="1">
      <alignment vertical="center" wrapText="1"/>
      <protection locked="0"/>
    </xf>
    <xf numFmtId="0" fontId="14" fillId="8" borderId="2" xfId="0" applyNumberFormat="1" applyFont="1" applyFill="1" applyBorder="1" applyAlignment="1" applyProtection="1">
      <alignment vertical="center"/>
      <protection locked="0"/>
    </xf>
    <xf numFmtId="0" fontId="14" fillId="7" borderId="5" xfId="0" applyFont="1" applyFill="1" applyBorder="1" applyAlignment="1" applyProtection="1">
      <alignment vertical="center" wrapText="1"/>
      <protection/>
    </xf>
    <xf numFmtId="0" fontId="14" fillId="7" borderId="6" xfId="0" applyFont="1" applyFill="1" applyBorder="1" applyAlignment="1" applyProtection="1">
      <alignment vertical="center" wrapText="1"/>
      <protection/>
    </xf>
    <xf numFmtId="0" fontId="14" fillId="7" borderId="7" xfId="0" applyFont="1" applyFill="1" applyBorder="1" applyAlignment="1" applyProtection="1">
      <alignment vertical="center" wrapText="1"/>
      <protection/>
    </xf>
    <xf numFmtId="0" fontId="14" fillId="5" borderId="1" xfId="0" applyFont="1" applyFill="1" applyBorder="1" applyAlignment="1" applyProtection="1">
      <alignment vertical="center" wrapText="1"/>
      <protection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14" fillId="0" borderId="1" xfId="18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1" fontId="14" fillId="0" borderId="1" xfId="18" applyNumberFormat="1" applyFont="1" applyFill="1" applyBorder="1" applyAlignment="1" applyProtection="1">
      <alignment horizont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1" fontId="16" fillId="0" borderId="1" xfId="18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" fontId="14" fillId="0" borderId="0" xfId="18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6" fillId="0" borderId="0" xfId="18" applyNumberFormat="1" applyFont="1" applyFill="1" applyBorder="1" applyAlignment="1" applyProtection="1">
      <alignment horizontal="center"/>
      <protection/>
    </xf>
    <xf numFmtId="0" fontId="7" fillId="0" borderId="0" xfId="18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5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11" fillId="0" borderId="0" xfId="18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center" vertical="top"/>
      <protection/>
    </xf>
    <xf numFmtId="0" fontId="13" fillId="0" borderId="0" xfId="18" applyFont="1" applyFill="1" applyBorder="1" applyAlignment="1">
      <alignment horizontal="center"/>
      <protection/>
    </xf>
    <xf numFmtId="0" fontId="9" fillId="0" borderId="1" xfId="18" applyFont="1" applyBorder="1" applyAlignment="1" applyProtection="1">
      <alignment horizontal="center" vertical="center" wrapText="1"/>
      <protection locked="0"/>
    </xf>
    <xf numFmtId="0" fontId="14" fillId="0" borderId="1" xfId="18" applyFont="1" applyBorder="1" applyAlignment="1" applyProtection="1">
      <alignment horizontal="center" vertical="center"/>
      <protection locked="0"/>
    </xf>
    <xf numFmtId="0" fontId="14" fillId="0" borderId="0" xfId="18" applyFont="1" applyBorder="1" applyAlignment="1" applyProtection="1">
      <alignment wrapText="1"/>
      <protection locked="0"/>
    </xf>
    <xf numFmtId="0" fontId="13" fillId="0" borderId="0" xfId="18" applyFont="1" applyBorder="1" applyAlignment="1">
      <alignment horizontal="center"/>
      <protection/>
    </xf>
    <xf numFmtId="1" fontId="16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5" fillId="7" borderId="0" xfId="18" applyFont="1" applyFill="1" applyBorder="1" applyAlignment="1">
      <alignment horizontal="center"/>
      <protection/>
    </xf>
    <xf numFmtId="0" fontId="0" fillId="7" borderId="0" xfId="0" applyFill="1" applyAlignment="1">
      <alignment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left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4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4" fillId="7" borderId="8" xfId="0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7" borderId="1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urrency" xfId="15"/>
    <cellStyle name="Currency [0]" xfId="16"/>
    <cellStyle name="Обычный_050100 Педагогическое образование МУЗЫКА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20</xdr:row>
      <xdr:rowOff>28575</xdr:rowOff>
    </xdr:from>
    <xdr:to>
      <xdr:col>32</xdr:col>
      <xdr:colOff>0</xdr:colOff>
      <xdr:row>20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1849100" y="39147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28575</xdr:rowOff>
    </xdr:from>
    <xdr:to>
      <xdr:col>32</xdr:col>
      <xdr:colOff>0</xdr:colOff>
      <xdr:row>20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1849100" y="39147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28575</xdr:rowOff>
    </xdr:from>
    <xdr:to>
      <xdr:col>32</xdr:col>
      <xdr:colOff>0</xdr:colOff>
      <xdr:row>20</xdr:row>
      <xdr:rowOff>228600</xdr:rowOff>
    </xdr:to>
    <xdr:sp>
      <xdr:nvSpPr>
        <xdr:cNvPr id="3" name="Line 5"/>
        <xdr:cNvSpPr>
          <a:spLocks/>
        </xdr:cNvSpPr>
      </xdr:nvSpPr>
      <xdr:spPr>
        <a:xfrm>
          <a:off x="11849100" y="39147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28575</xdr:rowOff>
    </xdr:from>
    <xdr:to>
      <xdr:col>32</xdr:col>
      <xdr:colOff>0</xdr:colOff>
      <xdr:row>20</xdr:row>
      <xdr:rowOff>228600</xdr:rowOff>
    </xdr:to>
    <xdr:sp>
      <xdr:nvSpPr>
        <xdr:cNvPr id="4" name="Line 7"/>
        <xdr:cNvSpPr>
          <a:spLocks/>
        </xdr:cNvSpPr>
      </xdr:nvSpPr>
      <xdr:spPr>
        <a:xfrm>
          <a:off x="11849100" y="39147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17</xdr:row>
      <xdr:rowOff>28575</xdr:rowOff>
    </xdr:from>
    <xdr:to>
      <xdr:col>32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545300" y="3667125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28575</xdr:rowOff>
    </xdr:from>
    <xdr:to>
      <xdr:col>32</xdr:col>
      <xdr:colOff>0</xdr:colOff>
      <xdr:row>17</xdr:row>
      <xdr:rowOff>152400</xdr:rowOff>
    </xdr:to>
    <xdr:sp>
      <xdr:nvSpPr>
        <xdr:cNvPr id="2" name="Line 3"/>
        <xdr:cNvSpPr>
          <a:spLocks/>
        </xdr:cNvSpPr>
      </xdr:nvSpPr>
      <xdr:spPr>
        <a:xfrm>
          <a:off x="19545300" y="3667125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28575</xdr:rowOff>
    </xdr:from>
    <xdr:to>
      <xdr:col>32</xdr:col>
      <xdr:colOff>0</xdr:colOff>
      <xdr:row>17</xdr:row>
      <xdr:rowOff>152400</xdr:rowOff>
    </xdr:to>
    <xdr:sp>
      <xdr:nvSpPr>
        <xdr:cNvPr id="3" name="Line 5"/>
        <xdr:cNvSpPr>
          <a:spLocks/>
        </xdr:cNvSpPr>
      </xdr:nvSpPr>
      <xdr:spPr>
        <a:xfrm>
          <a:off x="19545300" y="3667125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28575</xdr:rowOff>
    </xdr:from>
    <xdr:to>
      <xdr:col>32</xdr:col>
      <xdr:colOff>0</xdr:colOff>
      <xdr:row>17</xdr:row>
      <xdr:rowOff>152400</xdr:rowOff>
    </xdr:to>
    <xdr:sp>
      <xdr:nvSpPr>
        <xdr:cNvPr id="4" name="Line 7"/>
        <xdr:cNvSpPr>
          <a:spLocks/>
        </xdr:cNvSpPr>
      </xdr:nvSpPr>
      <xdr:spPr>
        <a:xfrm>
          <a:off x="19545300" y="3667125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38100</xdr:colOff>
      <xdr:row>20</xdr:row>
      <xdr:rowOff>0</xdr:rowOff>
    </xdr:to>
    <xdr:sp>
      <xdr:nvSpPr>
        <xdr:cNvPr id="5" name="Line 1"/>
        <xdr:cNvSpPr>
          <a:spLocks/>
        </xdr:cNvSpPr>
      </xdr:nvSpPr>
      <xdr:spPr>
        <a:xfrm>
          <a:off x="4972050" y="4210050"/>
          <a:ext cx="190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38100</xdr:colOff>
      <xdr:row>20</xdr:row>
      <xdr:rowOff>0</xdr:rowOff>
    </xdr:to>
    <xdr:sp>
      <xdr:nvSpPr>
        <xdr:cNvPr id="6" name="Line 3"/>
        <xdr:cNvSpPr>
          <a:spLocks/>
        </xdr:cNvSpPr>
      </xdr:nvSpPr>
      <xdr:spPr>
        <a:xfrm>
          <a:off x="4972050" y="4210050"/>
          <a:ext cx="190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38100</xdr:colOff>
      <xdr:row>20</xdr:row>
      <xdr:rowOff>0</xdr:rowOff>
    </xdr:to>
    <xdr:sp>
      <xdr:nvSpPr>
        <xdr:cNvPr id="7" name="Line 5"/>
        <xdr:cNvSpPr>
          <a:spLocks/>
        </xdr:cNvSpPr>
      </xdr:nvSpPr>
      <xdr:spPr>
        <a:xfrm>
          <a:off x="4972050" y="4210050"/>
          <a:ext cx="190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38100</xdr:colOff>
      <xdr:row>20</xdr:row>
      <xdr:rowOff>0</xdr:rowOff>
    </xdr:to>
    <xdr:sp>
      <xdr:nvSpPr>
        <xdr:cNvPr id="8" name="Line 7"/>
        <xdr:cNvSpPr>
          <a:spLocks/>
        </xdr:cNvSpPr>
      </xdr:nvSpPr>
      <xdr:spPr>
        <a:xfrm>
          <a:off x="4972050" y="4210050"/>
          <a:ext cx="190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247650</xdr:rowOff>
    </xdr:from>
    <xdr:to>
      <xdr:col>2</xdr:col>
      <xdr:colOff>38100</xdr:colOff>
      <xdr:row>20</xdr:row>
      <xdr:rowOff>9525</xdr:rowOff>
    </xdr:to>
    <xdr:sp>
      <xdr:nvSpPr>
        <xdr:cNvPr id="9" name="Line 1"/>
        <xdr:cNvSpPr>
          <a:spLocks/>
        </xdr:cNvSpPr>
      </xdr:nvSpPr>
      <xdr:spPr>
        <a:xfrm>
          <a:off x="4972050" y="4248150"/>
          <a:ext cx="19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247650</xdr:rowOff>
    </xdr:from>
    <xdr:to>
      <xdr:col>2</xdr:col>
      <xdr:colOff>38100</xdr:colOff>
      <xdr:row>20</xdr:row>
      <xdr:rowOff>9525</xdr:rowOff>
    </xdr:to>
    <xdr:sp>
      <xdr:nvSpPr>
        <xdr:cNvPr id="10" name="Line 3"/>
        <xdr:cNvSpPr>
          <a:spLocks/>
        </xdr:cNvSpPr>
      </xdr:nvSpPr>
      <xdr:spPr>
        <a:xfrm>
          <a:off x="4972050" y="4248150"/>
          <a:ext cx="19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247650</xdr:rowOff>
    </xdr:from>
    <xdr:to>
      <xdr:col>2</xdr:col>
      <xdr:colOff>38100</xdr:colOff>
      <xdr:row>20</xdr:row>
      <xdr:rowOff>9525</xdr:rowOff>
    </xdr:to>
    <xdr:sp>
      <xdr:nvSpPr>
        <xdr:cNvPr id="11" name="Line 5"/>
        <xdr:cNvSpPr>
          <a:spLocks/>
        </xdr:cNvSpPr>
      </xdr:nvSpPr>
      <xdr:spPr>
        <a:xfrm>
          <a:off x="4972050" y="4248150"/>
          <a:ext cx="19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247650</xdr:rowOff>
    </xdr:from>
    <xdr:to>
      <xdr:col>2</xdr:col>
      <xdr:colOff>38100</xdr:colOff>
      <xdr:row>20</xdr:row>
      <xdr:rowOff>9525</xdr:rowOff>
    </xdr:to>
    <xdr:sp>
      <xdr:nvSpPr>
        <xdr:cNvPr id="12" name="Line 7"/>
        <xdr:cNvSpPr>
          <a:spLocks/>
        </xdr:cNvSpPr>
      </xdr:nvSpPr>
      <xdr:spPr>
        <a:xfrm>
          <a:off x="4972050" y="4248150"/>
          <a:ext cx="19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38100</xdr:rowOff>
    </xdr:to>
    <xdr:sp>
      <xdr:nvSpPr>
        <xdr:cNvPr id="13" name="Line 1"/>
        <xdr:cNvSpPr>
          <a:spLocks/>
        </xdr:cNvSpPr>
      </xdr:nvSpPr>
      <xdr:spPr>
        <a:xfrm>
          <a:off x="4972050" y="42481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38100</xdr:rowOff>
    </xdr:to>
    <xdr:sp>
      <xdr:nvSpPr>
        <xdr:cNvPr id="14" name="Line 3"/>
        <xdr:cNvSpPr>
          <a:spLocks/>
        </xdr:cNvSpPr>
      </xdr:nvSpPr>
      <xdr:spPr>
        <a:xfrm>
          <a:off x="4972050" y="42481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38100</xdr:colOff>
      <xdr:row>20</xdr:row>
      <xdr:rowOff>0</xdr:rowOff>
    </xdr:to>
    <xdr:sp>
      <xdr:nvSpPr>
        <xdr:cNvPr id="15" name="Line 1"/>
        <xdr:cNvSpPr>
          <a:spLocks/>
        </xdr:cNvSpPr>
      </xdr:nvSpPr>
      <xdr:spPr>
        <a:xfrm>
          <a:off x="4972050" y="4210050"/>
          <a:ext cx="190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38100</xdr:colOff>
      <xdr:row>20</xdr:row>
      <xdr:rowOff>0</xdr:rowOff>
    </xdr:to>
    <xdr:sp>
      <xdr:nvSpPr>
        <xdr:cNvPr id="16" name="Line 3"/>
        <xdr:cNvSpPr>
          <a:spLocks/>
        </xdr:cNvSpPr>
      </xdr:nvSpPr>
      <xdr:spPr>
        <a:xfrm>
          <a:off x="4972050" y="4210050"/>
          <a:ext cx="190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38100</xdr:colOff>
      <xdr:row>20</xdr:row>
      <xdr:rowOff>0</xdr:rowOff>
    </xdr:to>
    <xdr:sp>
      <xdr:nvSpPr>
        <xdr:cNvPr id="17" name="Line 5"/>
        <xdr:cNvSpPr>
          <a:spLocks/>
        </xdr:cNvSpPr>
      </xdr:nvSpPr>
      <xdr:spPr>
        <a:xfrm>
          <a:off x="4972050" y="4210050"/>
          <a:ext cx="190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38100</xdr:colOff>
      <xdr:row>20</xdr:row>
      <xdr:rowOff>0</xdr:rowOff>
    </xdr:to>
    <xdr:sp>
      <xdr:nvSpPr>
        <xdr:cNvPr id="18" name="Line 7"/>
        <xdr:cNvSpPr>
          <a:spLocks/>
        </xdr:cNvSpPr>
      </xdr:nvSpPr>
      <xdr:spPr>
        <a:xfrm>
          <a:off x="4972050" y="4210050"/>
          <a:ext cx="190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247650</xdr:rowOff>
    </xdr:from>
    <xdr:to>
      <xdr:col>2</xdr:col>
      <xdr:colOff>38100</xdr:colOff>
      <xdr:row>20</xdr:row>
      <xdr:rowOff>9525</xdr:rowOff>
    </xdr:to>
    <xdr:sp>
      <xdr:nvSpPr>
        <xdr:cNvPr id="19" name="Line 1"/>
        <xdr:cNvSpPr>
          <a:spLocks/>
        </xdr:cNvSpPr>
      </xdr:nvSpPr>
      <xdr:spPr>
        <a:xfrm>
          <a:off x="4972050" y="4248150"/>
          <a:ext cx="19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247650</xdr:rowOff>
    </xdr:from>
    <xdr:to>
      <xdr:col>2</xdr:col>
      <xdr:colOff>38100</xdr:colOff>
      <xdr:row>20</xdr:row>
      <xdr:rowOff>9525</xdr:rowOff>
    </xdr:to>
    <xdr:sp>
      <xdr:nvSpPr>
        <xdr:cNvPr id="20" name="Line 3"/>
        <xdr:cNvSpPr>
          <a:spLocks/>
        </xdr:cNvSpPr>
      </xdr:nvSpPr>
      <xdr:spPr>
        <a:xfrm>
          <a:off x="4972050" y="4248150"/>
          <a:ext cx="19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247650</xdr:rowOff>
    </xdr:from>
    <xdr:to>
      <xdr:col>2</xdr:col>
      <xdr:colOff>38100</xdr:colOff>
      <xdr:row>20</xdr:row>
      <xdr:rowOff>9525</xdr:rowOff>
    </xdr:to>
    <xdr:sp>
      <xdr:nvSpPr>
        <xdr:cNvPr id="21" name="Line 5"/>
        <xdr:cNvSpPr>
          <a:spLocks/>
        </xdr:cNvSpPr>
      </xdr:nvSpPr>
      <xdr:spPr>
        <a:xfrm>
          <a:off x="4972050" y="4248150"/>
          <a:ext cx="19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247650</xdr:rowOff>
    </xdr:from>
    <xdr:to>
      <xdr:col>2</xdr:col>
      <xdr:colOff>38100</xdr:colOff>
      <xdr:row>20</xdr:row>
      <xdr:rowOff>9525</xdr:rowOff>
    </xdr:to>
    <xdr:sp>
      <xdr:nvSpPr>
        <xdr:cNvPr id="22" name="Line 7"/>
        <xdr:cNvSpPr>
          <a:spLocks/>
        </xdr:cNvSpPr>
      </xdr:nvSpPr>
      <xdr:spPr>
        <a:xfrm>
          <a:off x="4972050" y="4248150"/>
          <a:ext cx="19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17</xdr:row>
      <xdr:rowOff>28575</xdr:rowOff>
    </xdr:from>
    <xdr:to>
      <xdr:col>28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4544675" y="3810000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28575</xdr:rowOff>
    </xdr:from>
    <xdr:to>
      <xdr:col>28</xdr:col>
      <xdr:colOff>0</xdr:colOff>
      <xdr:row>17</xdr:row>
      <xdr:rowOff>152400</xdr:rowOff>
    </xdr:to>
    <xdr:sp>
      <xdr:nvSpPr>
        <xdr:cNvPr id="2" name="Line 3"/>
        <xdr:cNvSpPr>
          <a:spLocks/>
        </xdr:cNvSpPr>
      </xdr:nvSpPr>
      <xdr:spPr>
        <a:xfrm>
          <a:off x="14544675" y="3810000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28575</xdr:rowOff>
    </xdr:from>
    <xdr:to>
      <xdr:col>28</xdr:col>
      <xdr:colOff>0</xdr:colOff>
      <xdr:row>17</xdr:row>
      <xdr:rowOff>152400</xdr:rowOff>
    </xdr:to>
    <xdr:sp>
      <xdr:nvSpPr>
        <xdr:cNvPr id="3" name="Line 5"/>
        <xdr:cNvSpPr>
          <a:spLocks/>
        </xdr:cNvSpPr>
      </xdr:nvSpPr>
      <xdr:spPr>
        <a:xfrm>
          <a:off x="14544675" y="3810000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28575</xdr:rowOff>
    </xdr:from>
    <xdr:to>
      <xdr:col>28</xdr:col>
      <xdr:colOff>0</xdr:colOff>
      <xdr:row>17</xdr:row>
      <xdr:rowOff>152400</xdr:rowOff>
    </xdr:to>
    <xdr:sp>
      <xdr:nvSpPr>
        <xdr:cNvPr id="4" name="Line 7"/>
        <xdr:cNvSpPr>
          <a:spLocks/>
        </xdr:cNvSpPr>
      </xdr:nvSpPr>
      <xdr:spPr>
        <a:xfrm>
          <a:off x="14544675" y="3810000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42"/>
  <sheetViews>
    <sheetView zoomScale="85" zoomScaleNormal="85" zoomScaleSheetLayoutView="100" workbookViewId="0" topLeftCell="A1">
      <selection activeCell="U22" sqref="U22"/>
    </sheetView>
  </sheetViews>
  <sheetFormatPr defaultColWidth="9.00390625" defaultRowHeight="12.75"/>
  <cols>
    <col min="1" max="1" width="4.125" style="1" customWidth="1"/>
    <col min="2" max="2" width="5.25390625" style="2" customWidth="1"/>
    <col min="3" max="54" width="2.75390625" style="2" customWidth="1"/>
    <col min="55" max="55" width="2.75390625" style="1" customWidth="1"/>
    <col min="56" max="59" width="3.00390625" style="1" customWidth="1"/>
    <col min="60" max="16384" width="11.625" style="1" customWidth="1"/>
  </cols>
  <sheetData>
    <row r="2" spans="2:54" ht="15.75">
      <c r="B2" s="310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</row>
    <row r="3" spans="2:54" ht="15.75">
      <c r="B3" s="310" t="s">
        <v>1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</row>
    <row r="4" spans="2:56" ht="15" customHeight="1">
      <c r="B4" s="311" t="s">
        <v>2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2"/>
      <c r="BD4" s="2"/>
    </row>
    <row r="5" spans="2:56" ht="15" customHeight="1">
      <c r="B5" s="311" t="s">
        <v>3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2"/>
      <c r="BD5" s="2"/>
    </row>
    <row r="6" spans="2:56" ht="15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5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</row>
    <row r="7" spans="2:56" ht="15" customHeight="1"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"/>
      <c r="AM7" s="3"/>
      <c r="AN7" s="3"/>
      <c r="AO7" s="3"/>
      <c r="AP7" s="3"/>
      <c r="AQ7" s="3"/>
      <c r="AR7" s="5"/>
      <c r="AS7" s="3"/>
      <c r="AT7" s="3"/>
      <c r="AU7" s="3"/>
      <c r="AV7" s="3"/>
      <c r="AW7" s="3"/>
      <c r="AX7" s="3"/>
      <c r="AY7" s="3"/>
      <c r="AZ7" s="3"/>
      <c r="BA7" s="3"/>
      <c r="BB7" s="3"/>
      <c r="BC7" s="2"/>
      <c r="BD7" s="2"/>
    </row>
    <row r="8" spans="2:56" ht="15" customHeight="1">
      <c r="B8" s="6" t="s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3" t="s">
        <v>8</v>
      </c>
      <c r="AN8" s="3"/>
      <c r="AO8" s="3"/>
      <c r="AP8" s="3"/>
      <c r="AQ8" s="3"/>
      <c r="AR8" s="5"/>
      <c r="AS8" s="3"/>
      <c r="AT8" s="3"/>
      <c r="AU8" s="3"/>
      <c r="AV8" s="3"/>
      <c r="AW8" s="3"/>
      <c r="AX8" s="3"/>
      <c r="AY8" s="3"/>
      <c r="AZ8" s="3"/>
      <c r="BA8" s="3"/>
      <c r="BB8" s="3"/>
      <c r="BC8" s="2"/>
      <c r="BD8" s="2"/>
    </row>
    <row r="9" spans="2:57" ht="15.75" customHeight="1">
      <c r="B9" s="9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10"/>
      <c r="O9" s="11"/>
      <c r="P9" s="12"/>
      <c r="Q9" s="12"/>
      <c r="R9" s="12"/>
      <c r="S9" s="13"/>
      <c r="T9" s="13"/>
      <c r="U9" s="13"/>
      <c r="V9" s="13"/>
      <c r="W9" s="13"/>
      <c r="X9" s="13"/>
      <c r="Y9" s="13"/>
      <c r="Z9" s="13"/>
      <c r="AA9" s="13"/>
      <c r="AB9" s="14"/>
      <c r="AC9" s="14"/>
      <c r="AD9" s="14"/>
      <c r="AE9" s="14"/>
      <c r="AF9" s="14"/>
      <c r="AG9" s="14"/>
      <c r="AH9" s="14"/>
      <c r="AI9" s="14"/>
      <c r="AJ9" s="14"/>
      <c r="AK9" s="15"/>
      <c r="AL9" s="15"/>
      <c r="AM9" s="25" t="s">
        <v>10</v>
      </c>
      <c r="AN9" s="16"/>
      <c r="AO9" s="17"/>
      <c r="AP9" s="18"/>
      <c r="AQ9" s="18"/>
      <c r="AR9" s="18"/>
      <c r="AS9" s="25" t="s">
        <v>11</v>
      </c>
      <c r="AT9" s="26" t="s">
        <v>12</v>
      </c>
      <c r="AU9" s="18"/>
      <c r="AV9" s="18"/>
      <c r="AW9" s="18"/>
      <c r="AX9" s="18"/>
      <c r="AY9" s="18"/>
      <c r="AZ9" s="18"/>
      <c r="BA9" s="18"/>
      <c r="BB9" s="18"/>
      <c r="BC9" s="19"/>
      <c r="BD9" s="19"/>
      <c r="BE9" s="20"/>
    </row>
    <row r="10" spans="2:57" ht="20.25" customHeight="1">
      <c r="B10" s="21" t="s">
        <v>6</v>
      </c>
      <c r="C10" s="6"/>
      <c r="D10" s="22"/>
      <c r="E10" s="22"/>
      <c r="F10" s="21"/>
      <c r="G10" s="21"/>
      <c r="H10" s="21"/>
      <c r="I10" s="6"/>
      <c r="J10" s="6"/>
      <c r="K10" s="6"/>
      <c r="L10" s="6"/>
      <c r="M10" s="10"/>
      <c r="N10" s="10"/>
      <c r="O10" s="312" t="s">
        <v>7</v>
      </c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25" t="s">
        <v>14</v>
      </c>
      <c r="AN10" s="23"/>
      <c r="AO10" s="19"/>
      <c r="AP10" s="18"/>
      <c r="AQ10" s="23"/>
      <c r="AR10" s="24"/>
      <c r="AS10" s="25" t="s">
        <v>11</v>
      </c>
      <c r="AT10" s="25" t="s">
        <v>15</v>
      </c>
      <c r="AU10" s="24"/>
      <c r="AV10" s="24"/>
      <c r="AW10" s="24"/>
      <c r="AX10" s="24"/>
      <c r="AY10" s="24"/>
      <c r="AZ10" s="24"/>
      <c r="BA10" s="24"/>
      <c r="BB10" s="24"/>
      <c r="BC10" s="19"/>
      <c r="BD10" s="19"/>
      <c r="BE10" s="20"/>
    </row>
    <row r="11" spans="2:57" ht="15.75">
      <c r="B11" s="21" t="s">
        <v>9</v>
      </c>
      <c r="C11" s="6"/>
      <c r="D11" s="21"/>
      <c r="E11" s="21"/>
      <c r="F11" s="6"/>
      <c r="G11" s="6"/>
      <c r="H11" s="6"/>
      <c r="I11" s="6"/>
      <c r="J11" s="6"/>
      <c r="K11" s="6"/>
      <c r="L11" s="6"/>
      <c r="M11" s="10"/>
      <c r="N11" s="10"/>
      <c r="O11" s="11"/>
      <c r="P11" s="12"/>
      <c r="Q11" s="12"/>
      <c r="R11" s="12"/>
      <c r="S11" s="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14"/>
      <c r="AK11" s="15"/>
      <c r="AL11" s="15"/>
      <c r="AM11" s="307" t="s">
        <v>16</v>
      </c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19"/>
      <c r="BD11" s="19"/>
      <c r="BE11" s="20"/>
    </row>
    <row r="12" spans="2:57" ht="15.75">
      <c r="B12" s="21"/>
      <c r="C12" s="6"/>
      <c r="D12" s="21"/>
      <c r="E12" s="21"/>
      <c r="F12" s="6"/>
      <c r="G12" s="6"/>
      <c r="H12" s="6"/>
      <c r="I12" s="6"/>
      <c r="J12" s="6"/>
      <c r="K12" s="6"/>
      <c r="L12" s="6"/>
      <c r="M12" s="10"/>
      <c r="N12" s="10"/>
      <c r="O12" s="11"/>
      <c r="P12" s="12"/>
      <c r="Q12" s="12"/>
      <c r="R12" s="12"/>
      <c r="S12" s="13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4"/>
      <c r="AK12" s="15"/>
      <c r="AL12" s="15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9"/>
      <c r="BD12" s="19"/>
      <c r="BE12" s="20"/>
    </row>
    <row r="13" spans="2:57" ht="15.75" customHeight="1">
      <c r="B13" s="5"/>
      <c r="D13" s="5"/>
      <c r="E13" s="5"/>
      <c r="F13" s="27"/>
      <c r="G13" s="27"/>
      <c r="H13" s="27"/>
      <c r="I13" s="27"/>
      <c r="J13" s="27"/>
      <c r="K13" s="27"/>
      <c r="L13" s="27"/>
      <c r="M13" s="28"/>
      <c r="N13" s="27"/>
      <c r="O13" s="308" t="s">
        <v>13</v>
      </c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9"/>
      <c r="AM13" s="309"/>
      <c r="AN13" s="309"/>
      <c r="AO13" s="309"/>
      <c r="AP13" s="18"/>
      <c r="AQ13" s="25"/>
      <c r="AR13" s="24"/>
      <c r="AS13" s="25"/>
      <c r="AT13" s="25"/>
      <c r="AU13" s="25"/>
      <c r="AV13" s="25"/>
      <c r="AW13" s="25"/>
      <c r="AX13" s="26"/>
      <c r="AY13" s="26"/>
      <c r="AZ13" s="25"/>
      <c r="BA13" s="24"/>
      <c r="BB13" s="24"/>
      <c r="BC13" s="29"/>
      <c r="BD13" s="29"/>
      <c r="BE13" s="29"/>
    </row>
    <row r="14" spans="2:57" ht="15.75">
      <c r="B14" s="5"/>
      <c r="D14" s="5"/>
      <c r="E14" s="5"/>
      <c r="F14" s="5"/>
      <c r="G14" s="5"/>
      <c r="H14" s="5"/>
      <c r="I14" s="5"/>
      <c r="J14" s="27"/>
      <c r="K14" s="27"/>
      <c r="L14" s="27"/>
      <c r="M14" s="28"/>
      <c r="N14" s="27"/>
      <c r="O14" s="321" t="s">
        <v>129</v>
      </c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2"/>
      <c r="AM14" s="322"/>
      <c r="AN14" s="322"/>
      <c r="AO14" s="322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30"/>
      <c r="BD14" s="30"/>
      <c r="BE14" s="30"/>
    </row>
    <row r="15" spans="2:57" ht="15.75" customHeight="1">
      <c r="B15" s="5"/>
      <c r="C15" s="5"/>
      <c r="D15" s="5"/>
      <c r="E15" s="5"/>
      <c r="F15" s="5"/>
      <c r="G15" s="5"/>
      <c r="H15" s="5"/>
      <c r="I15" s="5"/>
      <c r="J15" s="27"/>
      <c r="K15" s="27"/>
      <c r="L15" s="27"/>
      <c r="M15" s="28"/>
      <c r="N15" s="27"/>
      <c r="O15" s="1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17"/>
      <c r="AQ15" s="32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33"/>
      <c r="BD15" s="33"/>
      <c r="BE15" s="30"/>
    </row>
    <row r="16" spans="2:57" ht="15.75">
      <c r="B16" s="1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P16" s="34"/>
      <c r="Q16" s="12"/>
      <c r="R16" s="12"/>
      <c r="S16" s="12"/>
      <c r="T16" s="35"/>
      <c r="U16" s="35"/>
      <c r="V16" s="35"/>
      <c r="W16" s="35"/>
      <c r="X16" s="35"/>
      <c r="Y16" s="35"/>
      <c r="Z16" s="35"/>
      <c r="AA16" s="35"/>
      <c r="AB16" s="15"/>
      <c r="AC16" s="15"/>
      <c r="AD16" s="15"/>
      <c r="AE16" s="15"/>
      <c r="AF16" s="15"/>
      <c r="AG16" s="15"/>
      <c r="AH16" s="15"/>
      <c r="AI16" s="15"/>
      <c r="AJ16" s="36"/>
      <c r="AK16" s="15"/>
      <c r="AL16" s="16"/>
      <c r="AM16" s="36"/>
      <c r="AN16" s="36"/>
      <c r="AO16" s="17"/>
      <c r="AP16" s="17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33"/>
      <c r="BD16" s="33"/>
      <c r="BE16" s="29"/>
    </row>
    <row r="17" spans="2:57" ht="15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2"/>
      <c r="S17" s="314" t="s">
        <v>17</v>
      </c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15"/>
      <c r="AL17" s="15"/>
      <c r="AM17" s="36"/>
      <c r="AN17" s="34"/>
      <c r="AO17" s="38"/>
      <c r="AP17" s="3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33"/>
      <c r="BD17" s="33"/>
      <c r="BE17" s="29"/>
    </row>
    <row r="18" spans="2:57" ht="15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15"/>
      <c r="AL18" s="15"/>
      <c r="AM18" s="36"/>
      <c r="AN18" s="34"/>
      <c r="AO18" s="38"/>
      <c r="AP18" s="38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3"/>
      <c r="BD18" s="33"/>
      <c r="BE18" s="29"/>
    </row>
    <row r="19" spans="2:55" s="40" customFormat="1" ht="18" customHeight="1">
      <c r="B19" s="315" t="s">
        <v>18</v>
      </c>
      <c r="C19" s="316" t="s">
        <v>19</v>
      </c>
      <c r="D19" s="316"/>
      <c r="E19" s="316"/>
      <c r="F19" s="316"/>
      <c r="G19" s="316" t="s">
        <v>20</v>
      </c>
      <c r="H19" s="316"/>
      <c r="I19" s="316"/>
      <c r="J19" s="316"/>
      <c r="K19" s="316" t="s">
        <v>21</v>
      </c>
      <c r="L19" s="316"/>
      <c r="M19" s="316"/>
      <c r="N19" s="316"/>
      <c r="O19" s="316" t="s">
        <v>22</v>
      </c>
      <c r="P19" s="316"/>
      <c r="Q19" s="316"/>
      <c r="R19" s="316"/>
      <c r="S19" s="316"/>
      <c r="T19" s="316" t="s">
        <v>23</v>
      </c>
      <c r="U19" s="316"/>
      <c r="V19" s="316"/>
      <c r="W19" s="316"/>
      <c r="X19" s="316" t="s">
        <v>24</v>
      </c>
      <c r="Y19" s="316"/>
      <c r="Z19" s="316"/>
      <c r="AA19" s="316"/>
      <c r="AB19" s="316" t="s">
        <v>25</v>
      </c>
      <c r="AC19" s="316"/>
      <c r="AD19" s="316"/>
      <c r="AE19" s="316"/>
      <c r="AF19" s="316"/>
      <c r="AG19" s="316" t="s">
        <v>26</v>
      </c>
      <c r="AH19" s="316"/>
      <c r="AI19" s="316"/>
      <c r="AJ19" s="316"/>
      <c r="AK19" s="316" t="s">
        <v>27</v>
      </c>
      <c r="AL19" s="316"/>
      <c r="AM19" s="316"/>
      <c r="AN19" s="316"/>
      <c r="AO19" s="316" t="s">
        <v>28</v>
      </c>
      <c r="AP19" s="316"/>
      <c r="AQ19" s="316"/>
      <c r="AR19" s="316"/>
      <c r="AS19" s="316"/>
      <c r="AT19" s="316" t="s">
        <v>29</v>
      </c>
      <c r="AU19" s="316"/>
      <c r="AV19" s="316"/>
      <c r="AW19" s="316"/>
      <c r="AX19" s="316" t="s">
        <v>30</v>
      </c>
      <c r="AY19" s="316"/>
      <c r="AZ19" s="316"/>
      <c r="BA19" s="316"/>
      <c r="BB19" s="316"/>
      <c r="BC19" s="41"/>
    </row>
    <row r="20" spans="2:55" s="40" customFormat="1" ht="12.75">
      <c r="B20" s="315"/>
      <c r="C20" s="42">
        <v>1</v>
      </c>
      <c r="D20" s="42">
        <v>2</v>
      </c>
      <c r="E20" s="42">
        <v>3</v>
      </c>
      <c r="F20" s="42">
        <v>4</v>
      </c>
      <c r="G20" s="42">
        <v>5</v>
      </c>
      <c r="H20" s="42">
        <v>6</v>
      </c>
      <c r="I20" s="42">
        <v>7</v>
      </c>
      <c r="J20" s="42">
        <v>8</v>
      </c>
      <c r="K20" s="43">
        <v>9</v>
      </c>
      <c r="L20" s="42">
        <v>10</v>
      </c>
      <c r="M20" s="42">
        <v>11</v>
      </c>
      <c r="N20" s="42">
        <v>12</v>
      </c>
      <c r="O20" s="42">
        <v>13</v>
      </c>
      <c r="P20" s="42">
        <v>14</v>
      </c>
      <c r="Q20" s="42">
        <v>15</v>
      </c>
      <c r="R20" s="42">
        <v>16</v>
      </c>
      <c r="S20" s="42">
        <v>17</v>
      </c>
      <c r="T20" s="42">
        <v>18</v>
      </c>
      <c r="U20" s="42">
        <v>19</v>
      </c>
      <c r="V20" s="44">
        <v>20</v>
      </c>
      <c r="W20" s="42">
        <v>21</v>
      </c>
      <c r="X20" s="42">
        <v>22</v>
      </c>
      <c r="Y20" s="42">
        <v>23</v>
      </c>
      <c r="Z20" s="42">
        <v>24</v>
      </c>
      <c r="AA20" s="42">
        <v>25</v>
      </c>
      <c r="AB20" s="42">
        <v>26</v>
      </c>
      <c r="AC20" s="42">
        <v>27</v>
      </c>
      <c r="AD20" s="42">
        <v>28</v>
      </c>
      <c r="AE20" s="42">
        <v>29</v>
      </c>
      <c r="AF20" s="42">
        <v>30</v>
      </c>
      <c r="AG20" s="42">
        <v>31</v>
      </c>
      <c r="AH20" s="42">
        <v>32</v>
      </c>
      <c r="AI20" s="42">
        <v>33</v>
      </c>
      <c r="AJ20" s="42">
        <v>34</v>
      </c>
      <c r="AK20" s="42">
        <v>35</v>
      </c>
      <c r="AL20" s="42">
        <v>36</v>
      </c>
      <c r="AM20" s="42">
        <v>37</v>
      </c>
      <c r="AN20" s="42">
        <v>38</v>
      </c>
      <c r="AO20" s="42">
        <v>39</v>
      </c>
      <c r="AP20" s="42">
        <v>40</v>
      </c>
      <c r="AQ20" s="42">
        <v>41</v>
      </c>
      <c r="AR20" s="42">
        <v>42</v>
      </c>
      <c r="AS20" s="42">
        <v>43</v>
      </c>
      <c r="AT20" s="42">
        <v>44</v>
      </c>
      <c r="AU20" s="42">
        <v>45</v>
      </c>
      <c r="AV20" s="42">
        <v>46</v>
      </c>
      <c r="AW20" s="42">
        <v>47</v>
      </c>
      <c r="AX20" s="42">
        <v>48</v>
      </c>
      <c r="AY20" s="42">
        <v>49</v>
      </c>
      <c r="AZ20" s="42">
        <v>50</v>
      </c>
      <c r="BA20" s="42">
        <v>51</v>
      </c>
      <c r="BB20" s="42">
        <v>52</v>
      </c>
      <c r="BC20" s="41"/>
    </row>
    <row r="21" spans="2:55" s="45" customFormat="1" ht="18" customHeight="1">
      <c r="B21" s="46" t="s">
        <v>31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 t="s">
        <v>33</v>
      </c>
      <c r="V21" s="47" t="s">
        <v>33</v>
      </c>
      <c r="W21" s="47" t="s">
        <v>34</v>
      </c>
      <c r="X21" s="47" t="s">
        <v>34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 t="s">
        <v>33</v>
      </c>
      <c r="AQ21" s="47" t="s">
        <v>33</v>
      </c>
      <c r="AR21" s="47" t="s">
        <v>32</v>
      </c>
      <c r="AS21" s="47" t="s">
        <v>32</v>
      </c>
      <c r="AT21" s="47" t="s">
        <v>32</v>
      </c>
      <c r="AU21" s="47" t="s">
        <v>32</v>
      </c>
      <c r="AV21" s="47" t="s">
        <v>32</v>
      </c>
      <c r="AW21" s="47" t="s">
        <v>32</v>
      </c>
      <c r="AX21" s="47" t="s">
        <v>34</v>
      </c>
      <c r="AY21" s="47" t="s">
        <v>34</v>
      </c>
      <c r="AZ21" s="47" t="s">
        <v>34</v>
      </c>
      <c r="BA21" s="47" t="s">
        <v>34</v>
      </c>
      <c r="BB21" s="47" t="s">
        <v>34</v>
      </c>
      <c r="BC21" s="48"/>
    </row>
    <row r="22" spans="2:55" s="45" customFormat="1" ht="18.75" customHeight="1">
      <c r="B22" s="49" t="s">
        <v>35</v>
      </c>
      <c r="C22" s="47" t="s">
        <v>32</v>
      </c>
      <c r="D22" s="47" t="s">
        <v>32</v>
      </c>
      <c r="E22" s="47" t="s">
        <v>32</v>
      </c>
      <c r="F22" s="47" t="s">
        <v>32</v>
      </c>
      <c r="G22" s="47" t="s">
        <v>32</v>
      </c>
      <c r="H22" s="47" t="s">
        <v>32</v>
      </c>
      <c r="I22" s="47" t="s">
        <v>32</v>
      </c>
      <c r="J22" s="47" t="s">
        <v>32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 t="s">
        <v>33</v>
      </c>
      <c r="W22" s="47" t="s">
        <v>34</v>
      </c>
      <c r="X22" s="47" t="s">
        <v>34</v>
      </c>
      <c r="Y22" s="47" t="s">
        <v>36</v>
      </c>
      <c r="Z22" s="47" t="s">
        <v>36</v>
      </c>
      <c r="AA22" s="47" t="s">
        <v>36</v>
      </c>
      <c r="AB22" s="47" t="s">
        <v>36</v>
      </c>
      <c r="AC22" s="47" t="s">
        <v>36</v>
      </c>
      <c r="AD22" s="47" t="s">
        <v>36</v>
      </c>
      <c r="AE22" s="47" t="s">
        <v>36</v>
      </c>
      <c r="AF22" s="47" t="s">
        <v>36</v>
      </c>
      <c r="AG22" s="47" t="s">
        <v>36</v>
      </c>
      <c r="AH22" s="47" t="s">
        <v>36</v>
      </c>
      <c r="AI22" s="47" t="s">
        <v>36</v>
      </c>
      <c r="AJ22" s="47" t="s">
        <v>36</v>
      </c>
      <c r="AK22" s="47" t="s">
        <v>36</v>
      </c>
      <c r="AL22" s="47" t="s">
        <v>36</v>
      </c>
      <c r="AM22" s="47" t="s">
        <v>36</v>
      </c>
      <c r="AN22" s="47" t="s">
        <v>36</v>
      </c>
      <c r="AO22" s="47" t="s">
        <v>37</v>
      </c>
      <c r="AP22" s="47" t="s">
        <v>37</v>
      </c>
      <c r="AQ22" s="47" t="s">
        <v>37</v>
      </c>
      <c r="AR22" s="47" t="s">
        <v>37</v>
      </c>
      <c r="AS22" s="47" t="s">
        <v>37</v>
      </c>
      <c r="AT22" s="47" t="s">
        <v>37</v>
      </c>
      <c r="AU22" s="47" t="s">
        <v>34</v>
      </c>
      <c r="AV22" s="47" t="s">
        <v>34</v>
      </c>
      <c r="AW22" s="47" t="s">
        <v>34</v>
      </c>
      <c r="AX22" s="47" t="s">
        <v>34</v>
      </c>
      <c r="AY22" s="47" t="s">
        <v>34</v>
      </c>
      <c r="AZ22" s="47" t="s">
        <v>34</v>
      </c>
      <c r="BA22" s="47" t="s">
        <v>34</v>
      </c>
      <c r="BB22" s="47" t="s">
        <v>34</v>
      </c>
      <c r="BC22" s="48"/>
    </row>
    <row r="23" spans="2:55" s="45" customFormat="1" ht="18.75" customHeight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48"/>
    </row>
    <row r="24" spans="2:55" s="45" customFormat="1" ht="12" customHeight="1">
      <c r="B24" s="52" t="s">
        <v>38</v>
      </c>
      <c r="C24" s="53"/>
      <c r="D24" s="5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4"/>
    </row>
    <row r="25" spans="2:55" s="45" customFormat="1" ht="13.5" customHeight="1">
      <c r="B25" s="55" t="s">
        <v>39</v>
      </c>
      <c r="C25" s="52"/>
      <c r="D25" s="53"/>
      <c r="E25" s="52"/>
      <c r="F25" s="52"/>
      <c r="G25" s="52"/>
      <c r="H25" s="52"/>
      <c r="I25" s="56"/>
      <c r="J25" s="52"/>
      <c r="K25" s="56" t="s">
        <v>40</v>
      </c>
      <c r="L25" s="53"/>
      <c r="M25" s="53"/>
      <c r="N25" s="52"/>
      <c r="O25" s="52"/>
      <c r="P25" s="52" t="s">
        <v>41</v>
      </c>
      <c r="Q25" s="52"/>
      <c r="R25" s="52"/>
      <c r="S25" s="52"/>
      <c r="T25" s="52"/>
      <c r="U25" s="52"/>
      <c r="V25" s="52" t="s">
        <v>42</v>
      </c>
      <c r="W25" s="53"/>
      <c r="X25" s="56"/>
      <c r="Y25" s="52"/>
      <c r="Z25" s="52"/>
      <c r="AA25" s="52"/>
      <c r="AB25" s="56"/>
      <c r="AC25" s="56"/>
      <c r="AD25" s="53"/>
      <c r="AE25" s="57"/>
      <c r="AF25" s="53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3"/>
      <c r="AX25" s="53"/>
      <c r="AY25" s="53"/>
      <c r="AZ25" s="53"/>
      <c r="BA25" s="52"/>
      <c r="BB25" s="52"/>
      <c r="BC25" s="54"/>
    </row>
    <row r="26" spans="2:55" s="45" customFormat="1" ht="13.5" customHeight="1">
      <c r="B26" s="317" t="s">
        <v>43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</row>
    <row r="27" spans="2:55" s="45" customFormat="1" ht="12" customHeigh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48"/>
    </row>
    <row r="28" spans="2:55" ht="12.7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4"/>
    </row>
    <row r="29" spans="2:55" ht="15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318" t="s">
        <v>44</v>
      </c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54"/>
    </row>
    <row r="30" spans="2:54" ht="12.75" customHeight="1">
      <c r="B30" s="1"/>
      <c r="C30" s="1"/>
      <c r="D30" s="1"/>
      <c r="E30" s="1"/>
      <c r="F30" s="1"/>
      <c r="G30" s="1"/>
      <c r="H30" s="296" t="s">
        <v>45</v>
      </c>
      <c r="I30" s="296"/>
      <c r="J30" s="296"/>
      <c r="K30" s="296"/>
      <c r="L30" s="296"/>
      <c r="M30" s="296" t="s">
        <v>46</v>
      </c>
      <c r="N30" s="296"/>
      <c r="O30" s="296"/>
      <c r="P30" s="296"/>
      <c r="Q30" s="296"/>
      <c r="R30" s="296" t="s">
        <v>47</v>
      </c>
      <c r="S30" s="296"/>
      <c r="T30" s="296"/>
      <c r="U30" s="296"/>
      <c r="V30" s="296"/>
      <c r="W30" s="296" t="s">
        <v>48</v>
      </c>
      <c r="X30" s="296"/>
      <c r="Y30" s="296"/>
      <c r="Z30" s="296"/>
      <c r="AA30" s="296"/>
      <c r="AB30" s="296" t="s">
        <v>49</v>
      </c>
      <c r="AC30" s="296"/>
      <c r="AD30" s="296"/>
      <c r="AE30" s="296"/>
      <c r="AF30" s="296"/>
      <c r="AG30" s="296" t="s">
        <v>50</v>
      </c>
      <c r="AH30" s="296"/>
      <c r="AI30" s="296"/>
      <c r="AJ30" s="296"/>
      <c r="AK30" s="296"/>
      <c r="AL30" s="296" t="s">
        <v>51</v>
      </c>
      <c r="AM30" s="296"/>
      <c r="AN30" s="296"/>
      <c r="AO30" s="296"/>
      <c r="AP30" s="296"/>
      <c r="AQ30" s="296" t="s">
        <v>18</v>
      </c>
      <c r="AR30" s="296"/>
      <c r="AS30" s="296"/>
      <c r="AT30" s="296"/>
      <c r="AU30" s="296"/>
      <c r="AV30" s="1"/>
      <c r="AW30" s="1"/>
      <c r="AX30" s="1"/>
      <c r="AY30" s="1"/>
      <c r="AZ30" s="1"/>
      <c r="BA30" s="1"/>
      <c r="BB30" s="1"/>
    </row>
    <row r="31" spans="2:54" ht="27.75" customHeight="1">
      <c r="B31" s="1"/>
      <c r="C31" s="1"/>
      <c r="D31" s="1"/>
      <c r="E31" s="1"/>
      <c r="F31" s="1"/>
      <c r="G31" s="1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1"/>
      <c r="AW31" s="1"/>
      <c r="AX31" s="1"/>
      <c r="AY31" s="1"/>
      <c r="AZ31" s="1"/>
      <c r="BA31" s="1"/>
      <c r="BB31" s="1"/>
    </row>
    <row r="32" spans="2:54" ht="15.75" customHeight="1">
      <c r="B32" s="1"/>
      <c r="C32" s="1"/>
      <c r="D32" s="1"/>
      <c r="E32" s="1"/>
      <c r="F32" s="1"/>
      <c r="G32" s="1"/>
      <c r="H32" s="297">
        <f>AL32-SUM(M32:AK32)</f>
        <v>35</v>
      </c>
      <c r="I32" s="297"/>
      <c r="J32" s="297"/>
      <c r="K32" s="297"/>
      <c r="L32" s="297"/>
      <c r="M32" s="297">
        <f>COUNTIF(C21:BB21,"Э")</f>
        <v>4</v>
      </c>
      <c r="N32" s="297"/>
      <c r="O32" s="297"/>
      <c r="P32" s="297"/>
      <c r="Q32" s="297"/>
      <c r="R32" s="297">
        <f>COUNTIF(C21:BB21,"Н")</f>
        <v>0</v>
      </c>
      <c r="S32" s="297"/>
      <c r="T32" s="297"/>
      <c r="U32" s="297"/>
      <c r="V32" s="297"/>
      <c r="W32" s="297">
        <f>COUNTIF(C21:BB21,"П")</f>
        <v>6</v>
      </c>
      <c r="X32" s="297"/>
      <c r="Y32" s="297"/>
      <c r="Z32" s="297"/>
      <c r="AA32" s="297"/>
      <c r="AB32" s="297">
        <f>COUNTIF(C21:BB21,"Г")</f>
        <v>0</v>
      </c>
      <c r="AC32" s="297"/>
      <c r="AD32" s="297"/>
      <c r="AE32" s="297"/>
      <c r="AF32" s="297"/>
      <c r="AG32" s="297">
        <f>COUNTIF(C21:BB21,"К")</f>
        <v>7</v>
      </c>
      <c r="AH32" s="297"/>
      <c r="AI32" s="297"/>
      <c r="AJ32" s="297"/>
      <c r="AK32" s="297"/>
      <c r="AL32" s="297">
        <v>52</v>
      </c>
      <c r="AM32" s="297"/>
      <c r="AN32" s="297"/>
      <c r="AO32" s="297"/>
      <c r="AP32" s="297"/>
      <c r="AQ32" s="298" t="s">
        <v>31</v>
      </c>
      <c r="AR32" s="298"/>
      <c r="AS32" s="298"/>
      <c r="AT32" s="298"/>
      <c r="AU32" s="298"/>
      <c r="AV32" s="1"/>
      <c r="AW32" s="1"/>
      <c r="AX32" s="1"/>
      <c r="AY32" s="1"/>
      <c r="AZ32" s="1"/>
      <c r="BA32" s="1"/>
      <c r="BB32" s="1"/>
    </row>
    <row r="33" spans="2:54" ht="15.75" customHeight="1">
      <c r="B33" s="1"/>
      <c r="C33" s="1"/>
      <c r="D33" s="1"/>
      <c r="E33" s="1"/>
      <c r="F33" s="1"/>
      <c r="G33" s="1"/>
      <c r="H33" s="297">
        <f>AL33-SUM(M33:AK33)</f>
        <v>11</v>
      </c>
      <c r="I33" s="297"/>
      <c r="J33" s="297"/>
      <c r="K33" s="297"/>
      <c r="L33" s="297"/>
      <c r="M33" s="297">
        <f>COUNTIF(C22:BB22,"Э")</f>
        <v>1</v>
      </c>
      <c r="N33" s="297"/>
      <c r="O33" s="297"/>
      <c r="P33" s="297"/>
      <c r="Q33" s="297"/>
      <c r="R33" s="297">
        <f>COUNTIF(C22:BB22,"Н")</f>
        <v>16</v>
      </c>
      <c r="S33" s="297"/>
      <c r="T33" s="297"/>
      <c r="U33" s="297"/>
      <c r="V33" s="297"/>
      <c r="W33" s="297">
        <f>COUNTIF(C22:BB22,"П")</f>
        <v>8</v>
      </c>
      <c r="X33" s="297"/>
      <c r="Y33" s="297"/>
      <c r="Z33" s="297"/>
      <c r="AA33" s="297"/>
      <c r="AB33" s="297">
        <f>COUNTIF(C22:BB22,"Г")</f>
        <v>6</v>
      </c>
      <c r="AC33" s="297"/>
      <c r="AD33" s="297"/>
      <c r="AE33" s="297"/>
      <c r="AF33" s="297"/>
      <c r="AG33" s="297">
        <f>COUNTIF(C22:BB22,"К")</f>
        <v>10</v>
      </c>
      <c r="AH33" s="297"/>
      <c r="AI33" s="297"/>
      <c r="AJ33" s="297"/>
      <c r="AK33" s="297"/>
      <c r="AL33" s="297">
        <v>52</v>
      </c>
      <c r="AM33" s="297"/>
      <c r="AN33" s="297"/>
      <c r="AO33" s="297"/>
      <c r="AP33" s="297"/>
      <c r="AQ33" s="298" t="s">
        <v>35</v>
      </c>
      <c r="AR33" s="298"/>
      <c r="AS33" s="298"/>
      <c r="AT33" s="298"/>
      <c r="AU33" s="298" t="s">
        <v>35</v>
      </c>
      <c r="AV33" s="1"/>
      <c r="AW33" s="1"/>
      <c r="AX33" s="1"/>
      <c r="AY33" s="1"/>
      <c r="AZ33" s="1"/>
      <c r="BA33" s="1"/>
      <c r="BB33" s="1"/>
    </row>
    <row r="34" spans="2:54" ht="15.75" customHeight="1">
      <c r="B34" s="1"/>
      <c r="C34" s="1"/>
      <c r="D34" s="1"/>
      <c r="E34" s="1"/>
      <c r="F34" s="1"/>
      <c r="G34" s="1"/>
      <c r="H34" s="299">
        <f>SUM(H30:L33)</f>
        <v>46</v>
      </c>
      <c r="I34" s="299"/>
      <c r="J34" s="299"/>
      <c r="K34" s="299"/>
      <c r="L34" s="299"/>
      <c r="M34" s="299">
        <f>SUM(M30:Q33)</f>
        <v>5</v>
      </c>
      <c r="N34" s="299"/>
      <c r="O34" s="299"/>
      <c r="P34" s="299"/>
      <c r="Q34" s="299"/>
      <c r="R34" s="299">
        <f>SUM(R30:V33)</f>
        <v>16</v>
      </c>
      <c r="S34" s="299"/>
      <c r="T34" s="299"/>
      <c r="U34" s="299"/>
      <c r="V34" s="299"/>
      <c r="W34" s="299">
        <f>SUM(W30:AA33)</f>
        <v>14</v>
      </c>
      <c r="X34" s="299"/>
      <c r="Y34" s="299"/>
      <c r="Z34" s="299"/>
      <c r="AA34" s="299"/>
      <c r="AB34" s="299">
        <f>SUM(AB30:AF33)</f>
        <v>6</v>
      </c>
      <c r="AC34" s="299"/>
      <c r="AD34" s="299"/>
      <c r="AE34" s="299"/>
      <c r="AF34" s="299"/>
      <c r="AG34" s="299">
        <f>SUM(AG30:AK33)</f>
        <v>17</v>
      </c>
      <c r="AH34" s="299"/>
      <c r="AI34" s="299"/>
      <c r="AJ34" s="299"/>
      <c r="AK34" s="299"/>
      <c r="AL34" s="299">
        <f>SUM(AL30:AP33)</f>
        <v>104</v>
      </c>
      <c r="AM34" s="299"/>
      <c r="AN34" s="299"/>
      <c r="AO34" s="299"/>
      <c r="AP34" s="299"/>
      <c r="AQ34" s="300" t="s">
        <v>51</v>
      </c>
      <c r="AR34" s="300"/>
      <c r="AS34" s="300"/>
      <c r="AT34" s="300"/>
      <c r="AU34" s="300" t="s">
        <v>35</v>
      </c>
      <c r="AV34" s="1"/>
      <c r="AW34" s="1"/>
      <c r="AX34" s="1"/>
      <c r="AY34" s="1"/>
      <c r="AZ34" s="1"/>
      <c r="BA34" s="1"/>
      <c r="BB34" s="1"/>
    </row>
    <row r="35" spans="2:54" ht="15.75" customHeight="1">
      <c r="B35" s="1"/>
      <c r="C35" s="1"/>
      <c r="D35" s="1"/>
      <c r="E35" s="1"/>
      <c r="F35" s="1"/>
      <c r="G35" s="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2"/>
      <c r="AR35" s="302"/>
      <c r="AS35" s="302"/>
      <c r="AT35" s="302"/>
      <c r="AU35" s="302"/>
      <c r="AV35" s="1"/>
      <c r="AW35" s="1"/>
      <c r="AX35" s="1"/>
      <c r="AY35" s="1"/>
      <c r="AZ35" s="1"/>
      <c r="BA35" s="1"/>
      <c r="BB35" s="1"/>
    </row>
    <row r="36" spans="2:54" ht="15.75" customHeight="1">
      <c r="B36" s="1"/>
      <c r="C36" s="1"/>
      <c r="D36" s="1"/>
      <c r="E36" s="1"/>
      <c r="F36" s="1"/>
      <c r="G36" s="1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4"/>
      <c r="AR36" s="304"/>
      <c r="AS36" s="304"/>
      <c r="AT36" s="304"/>
      <c r="AU36" s="304"/>
      <c r="AV36" s="1"/>
      <c r="AW36" s="1"/>
      <c r="AX36" s="1"/>
      <c r="AY36" s="1"/>
      <c r="AZ36" s="1"/>
      <c r="BA36" s="1"/>
      <c r="BB36" s="1"/>
    </row>
    <row r="37" spans="2:54" ht="9" customHeight="1">
      <c r="B37" s="1"/>
      <c r="C37" s="1"/>
      <c r="D37" s="1"/>
      <c r="E37" s="1"/>
      <c r="F37" s="1"/>
      <c r="G37" s="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2"/>
      <c r="AS37" s="62"/>
      <c r="AT37" s="62"/>
      <c r="AU37" s="62"/>
      <c r="AV37" s="1"/>
      <c r="AW37" s="1"/>
      <c r="AX37" s="1"/>
      <c r="AY37" s="1"/>
      <c r="AZ37" s="1"/>
      <c r="BA37" s="1"/>
      <c r="BB37" s="1"/>
    </row>
    <row r="38" spans="2:54" ht="15.75" customHeight="1">
      <c r="B38" s="1"/>
      <c r="C38" s="1"/>
      <c r="D38" s="1"/>
      <c r="E38" s="1"/>
      <c r="F38" s="1"/>
      <c r="G38" s="1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6"/>
      <c r="AR38" s="306"/>
      <c r="AS38" s="306"/>
      <c r="AT38" s="306"/>
      <c r="AU38" s="306"/>
      <c r="AV38" s="1"/>
      <c r="AW38" s="1"/>
      <c r="AX38" s="1"/>
      <c r="AY38" s="1"/>
      <c r="AZ38" s="1"/>
      <c r="BA38" s="1"/>
      <c r="BB38" s="1"/>
    </row>
    <row r="39" spans="2:54" ht="15.75" customHeight="1">
      <c r="B39" s="1"/>
      <c r="C39" s="1"/>
      <c r="D39" s="1"/>
      <c r="E39" s="1"/>
      <c r="F39" s="1"/>
      <c r="G39" s="1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6"/>
      <c r="AR39" s="306"/>
      <c r="AS39" s="306"/>
      <c r="AT39" s="306"/>
      <c r="AU39" s="306"/>
      <c r="AV39" s="1"/>
      <c r="AW39" s="1"/>
      <c r="AX39" s="1"/>
      <c r="AY39" s="1"/>
      <c r="AZ39" s="1"/>
      <c r="BA39" s="1"/>
      <c r="BB39" s="1"/>
    </row>
    <row r="40" spans="8:47" s="63" customFormat="1" ht="21" customHeight="1"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19"/>
      <c r="AR40" s="319"/>
      <c r="AS40" s="319"/>
      <c r="AT40" s="319"/>
      <c r="AU40" s="319"/>
    </row>
    <row r="41" ht="9" customHeight="1"/>
    <row r="42" spans="8:47" ht="12.75"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19"/>
      <c r="AR42" s="319"/>
      <c r="AS42" s="319"/>
      <c r="AT42" s="319"/>
      <c r="AU42" s="319"/>
    </row>
  </sheetData>
  <sheetProtection selectLockedCells="1" selectUnlockedCells="1"/>
  <mergeCells count="106">
    <mergeCell ref="O14:AO14"/>
    <mergeCell ref="AB42:AF42"/>
    <mergeCell ref="AG42:AK42"/>
    <mergeCell ref="AL42:AP42"/>
    <mergeCell ref="AB40:AF40"/>
    <mergeCell ref="AG40:AK40"/>
    <mergeCell ref="AL40:AP40"/>
    <mergeCell ref="AB39:AF39"/>
    <mergeCell ref="AG39:AK39"/>
    <mergeCell ref="AL39:AP39"/>
    <mergeCell ref="AQ42:AU42"/>
    <mergeCell ref="H42:L42"/>
    <mergeCell ref="M42:Q42"/>
    <mergeCell ref="R42:V42"/>
    <mergeCell ref="W42:AA42"/>
    <mergeCell ref="AQ40:AU40"/>
    <mergeCell ref="H40:L40"/>
    <mergeCell ref="M40:Q40"/>
    <mergeCell ref="R40:V40"/>
    <mergeCell ref="W40:AA40"/>
    <mergeCell ref="AQ39:AU39"/>
    <mergeCell ref="H39:L39"/>
    <mergeCell ref="M39:Q39"/>
    <mergeCell ref="R39:V39"/>
    <mergeCell ref="W39:AA39"/>
    <mergeCell ref="AB38:AF38"/>
    <mergeCell ref="AG38:AK38"/>
    <mergeCell ref="AL38:AP38"/>
    <mergeCell ref="AQ38:AU38"/>
    <mergeCell ref="H38:L38"/>
    <mergeCell ref="M38:Q38"/>
    <mergeCell ref="R38:V38"/>
    <mergeCell ref="W38:AA38"/>
    <mergeCell ref="AB36:AF36"/>
    <mergeCell ref="AG36:AK36"/>
    <mergeCell ref="AL36:AP36"/>
    <mergeCell ref="AQ36:AU36"/>
    <mergeCell ref="H36:L36"/>
    <mergeCell ref="M36:Q36"/>
    <mergeCell ref="R36:V36"/>
    <mergeCell ref="W36:AA36"/>
    <mergeCell ref="AB35:AF35"/>
    <mergeCell ref="AG35:AK35"/>
    <mergeCell ref="AL35:AP35"/>
    <mergeCell ref="AQ35:AU35"/>
    <mergeCell ref="H35:L35"/>
    <mergeCell ref="M35:Q35"/>
    <mergeCell ref="R35:V35"/>
    <mergeCell ref="W35:AA35"/>
    <mergeCell ref="AB34:AF34"/>
    <mergeCell ref="AG34:AK34"/>
    <mergeCell ref="AL34:AP34"/>
    <mergeCell ref="AQ34:AU34"/>
    <mergeCell ref="H34:L34"/>
    <mergeCell ref="M34:Q34"/>
    <mergeCell ref="R34:V34"/>
    <mergeCell ref="W34:AA34"/>
    <mergeCell ref="AB33:AF33"/>
    <mergeCell ref="AG33:AK33"/>
    <mergeCell ref="AL33:AP33"/>
    <mergeCell ref="AQ33:AU33"/>
    <mergeCell ref="H33:L33"/>
    <mergeCell ref="M33:Q33"/>
    <mergeCell ref="R33:V33"/>
    <mergeCell ref="W33:AA33"/>
    <mergeCell ref="AB32:AF32"/>
    <mergeCell ref="AG32:AK32"/>
    <mergeCell ref="AL32:AP32"/>
    <mergeCell ref="AQ32:AU32"/>
    <mergeCell ref="H32:L32"/>
    <mergeCell ref="M32:Q32"/>
    <mergeCell ref="R32:V32"/>
    <mergeCell ref="W32:AA32"/>
    <mergeCell ref="AB30:AF31"/>
    <mergeCell ref="AG30:AK31"/>
    <mergeCell ref="AL30:AP31"/>
    <mergeCell ref="AQ30:AU31"/>
    <mergeCell ref="H30:L31"/>
    <mergeCell ref="M30:Q31"/>
    <mergeCell ref="R30:V31"/>
    <mergeCell ref="W30:AA31"/>
    <mergeCell ref="AT19:AW19"/>
    <mergeCell ref="AX19:BB19"/>
    <mergeCell ref="B26:BC26"/>
    <mergeCell ref="L29:AQ29"/>
    <mergeCell ref="AB19:AF19"/>
    <mergeCell ref="AG19:AJ19"/>
    <mergeCell ref="AK19:AN19"/>
    <mergeCell ref="AO19:AS19"/>
    <mergeCell ref="S17:AJ17"/>
    <mergeCell ref="B19:B20"/>
    <mergeCell ref="C19:F19"/>
    <mergeCell ref="G19:J19"/>
    <mergeCell ref="K19:N19"/>
    <mergeCell ref="O19:S19"/>
    <mergeCell ref="T19:W19"/>
    <mergeCell ref="X19:AA19"/>
    <mergeCell ref="AM11:BB11"/>
    <mergeCell ref="O13:AO13"/>
    <mergeCell ref="B2:BB2"/>
    <mergeCell ref="B3:BB3"/>
    <mergeCell ref="B4:BB4"/>
    <mergeCell ref="B5:BB5"/>
    <mergeCell ref="R7:AK7"/>
    <mergeCell ref="O10:AL10"/>
    <mergeCell ref="T11:AI11"/>
  </mergeCells>
  <printOptions/>
  <pageMargins left="0.4722222222222222" right="0.4722222222222222" top="0.45" bottom="0.1701388888888889" header="0.5118055555555555" footer="0.511805555555555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SheetLayoutView="100" workbookViewId="0" topLeftCell="A1">
      <selection activeCell="V22" sqref="V22"/>
    </sheetView>
  </sheetViews>
  <sheetFormatPr defaultColWidth="9.00390625" defaultRowHeight="12.75" outlineLevelCol="1"/>
  <cols>
    <col min="1" max="1" width="8.375" style="64" customWidth="1"/>
    <col min="2" max="2" width="55.625" style="65" customWidth="1"/>
    <col min="3" max="3" width="9.25390625" style="66" customWidth="1"/>
    <col min="4" max="4" width="4.375" style="67" hidden="1" customWidth="1" outlineLevel="1"/>
    <col min="5" max="5" width="4.25390625" style="67" hidden="1" customWidth="1" outlineLevel="1"/>
    <col min="6" max="6" width="4.375" style="67" hidden="1" customWidth="1" outlineLevel="1"/>
    <col min="7" max="7" width="5.25390625" style="67" hidden="1" customWidth="1" outlineLevel="1"/>
    <col min="8" max="8" width="4.75390625" style="67" hidden="1" customWidth="1" outlineLevel="1"/>
    <col min="9" max="9" width="9.25390625" style="66" customWidth="1" collapsed="1"/>
    <col min="10" max="10" width="5.00390625" style="68" hidden="1" customWidth="1" outlineLevel="1"/>
    <col min="11" max="11" width="4.75390625" style="68" hidden="1" customWidth="1" outlineLevel="1"/>
    <col min="12" max="12" width="4.625" style="68" hidden="1" customWidth="1" outlineLevel="1"/>
    <col min="13" max="13" width="5.25390625" style="68" hidden="1" customWidth="1" outlineLevel="1"/>
    <col min="14" max="14" width="5.125" style="68" hidden="1" customWidth="1" outlineLevel="1"/>
    <col min="15" max="15" width="5.00390625" style="68" hidden="1" customWidth="1" outlineLevel="1"/>
    <col min="16" max="16" width="4.125" style="68" hidden="1" customWidth="1" outlineLevel="1"/>
    <col min="17" max="17" width="8.75390625" style="69" customWidth="1" collapsed="1"/>
    <col min="18" max="18" width="7.125" style="69" customWidth="1"/>
    <col min="19" max="19" width="7.25390625" style="69" customWidth="1"/>
    <col min="20" max="20" width="6.875" style="64" customWidth="1"/>
    <col min="21" max="22" width="7.25390625" style="64" customWidth="1"/>
    <col min="23" max="24" width="6.125" style="64" customWidth="1"/>
    <col min="25" max="25" width="6.875" style="64" customWidth="1"/>
    <col min="26" max="26" width="9.375" style="64" customWidth="1"/>
    <col min="27" max="27" width="5.375" style="70" hidden="1" customWidth="1" outlineLevel="1"/>
    <col min="28" max="28" width="5.125" style="70" hidden="1" customWidth="1" outlineLevel="1"/>
    <col min="29" max="29" width="5.375" style="70" hidden="1" customWidth="1" outlineLevel="1"/>
    <col min="30" max="30" width="5.625" style="70" hidden="1" customWidth="1" outlineLevel="1"/>
    <col min="31" max="31" width="5.25390625" style="70" hidden="1" customWidth="1" outlineLevel="1"/>
    <col min="32" max="32" width="4.00390625" style="70" hidden="1" customWidth="1" outlineLevel="1"/>
    <col min="33" max="33" width="8.875" style="64" customWidth="1" collapsed="1"/>
    <col min="34" max="34" width="9.00390625" style="64" customWidth="1"/>
    <col min="35" max="35" width="5.25390625" style="70" hidden="1" customWidth="1" outlineLevel="1"/>
    <col min="36" max="36" width="4.375" style="70" hidden="1" customWidth="1" outlineLevel="1"/>
    <col min="37" max="37" width="5.00390625" style="70" hidden="1" customWidth="1" outlineLevel="1"/>
    <col min="38" max="38" width="4.375" style="70" hidden="1" customWidth="1" outlineLevel="1"/>
    <col min="39" max="39" width="4.75390625" style="70" hidden="1" customWidth="1" outlineLevel="1"/>
    <col min="40" max="40" width="4.00390625" style="70" hidden="1" customWidth="1" outlineLevel="1"/>
    <col min="41" max="41" width="9.125" style="64" customWidth="1" collapsed="1"/>
    <col min="42" max="42" width="9.00390625" style="64" customWidth="1"/>
    <col min="43" max="43" width="6.00390625" style="70" customWidth="1" outlineLevel="1"/>
    <col min="44" max="44" width="5.25390625" style="70" customWidth="1" outlineLevel="1"/>
    <col min="45" max="45" width="5.75390625" style="70" customWidth="1" outlineLevel="1"/>
    <col min="46" max="46" width="5.125" style="70" customWidth="1" outlineLevel="1"/>
    <col min="47" max="47" width="9.125" style="64" customWidth="1"/>
    <col min="48" max="16384" width="11.625" style="0" customWidth="1"/>
  </cols>
  <sheetData>
    <row r="1" spans="1:46" ht="15.75">
      <c r="A1" s="325" t="s">
        <v>52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71"/>
      <c r="AJ1" s="71"/>
      <c r="AK1" s="71"/>
      <c r="AL1" s="71"/>
      <c r="AM1" s="71"/>
      <c r="AN1" s="71"/>
      <c r="AP1"/>
      <c r="AQ1" s="71"/>
      <c r="AR1" s="71"/>
      <c r="AS1" s="71"/>
      <c r="AT1" s="71"/>
    </row>
    <row r="2" spans="1:25" ht="9.75" customHeight="1">
      <c r="A2" s="72"/>
      <c r="C2" s="73"/>
      <c r="D2" s="74"/>
      <c r="E2" s="74"/>
      <c r="F2" s="74"/>
      <c r="G2" s="74"/>
      <c r="H2" s="74"/>
      <c r="I2" s="73"/>
      <c r="J2" s="75"/>
      <c r="K2" s="75"/>
      <c r="L2" s="75"/>
      <c r="M2" s="75"/>
      <c r="N2" s="75"/>
      <c r="O2" s="75"/>
      <c r="P2" s="75"/>
      <c r="Q2" s="76"/>
      <c r="R2" s="76"/>
      <c r="S2" s="76"/>
      <c r="T2" s="77"/>
      <c r="U2" s="77"/>
      <c r="V2" s="77"/>
      <c r="W2" s="77"/>
      <c r="X2" s="77"/>
      <c r="Y2" s="77"/>
    </row>
    <row r="3" spans="1:46" s="82" customFormat="1" ht="24" customHeight="1">
      <c r="A3" s="326" t="s">
        <v>53</v>
      </c>
      <c r="B3" s="327" t="s">
        <v>54</v>
      </c>
      <c r="C3" s="328" t="s">
        <v>55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9" t="s">
        <v>56</v>
      </c>
      <c r="R3" s="330" t="s">
        <v>57</v>
      </c>
      <c r="S3" s="330"/>
      <c r="T3" s="330"/>
      <c r="U3" s="330"/>
      <c r="V3" s="330"/>
      <c r="W3" s="330"/>
      <c r="X3" s="330"/>
      <c r="Y3" s="330"/>
      <c r="Z3" s="331" t="s">
        <v>58</v>
      </c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Q3" s="248"/>
      <c r="AR3" s="248"/>
      <c r="AS3" s="248"/>
      <c r="AT3" s="248"/>
    </row>
    <row r="4" spans="1:47" s="82" customFormat="1" ht="12.75" customHeight="1">
      <c r="A4" s="326"/>
      <c r="B4" s="327"/>
      <c r="C4" s="332" t="s">
        <v>59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29"/>
      <c r="R4" s="329" t="s">
        <v>60</v>
      </c>
      <c r="S4" s="335" t="s">
        <v>61</v>
      </c>
      <c r="T4" s="336"/>
      <c r="U4" s="336"/>
      <c r="V4" s="336"/>
      <c r="W4" s="337"/>
      <c r="X4" s="334" t="s">
        <v>145</v>
      </c>
      <c r="Y4" s="334" t="s">
        <v>62</v>
      </c>
      <c r="Z4" s="326" t="s">
        <v>63</v>
      </c>
      <c r="AA4" s="326"/>
      <c r="AB4" s="326"/>
      <c r="AC4" s="326"/>
      <c r="AD4" s="326"/>
      <c r="AE4" s="326"/>
      <c r="AF4" s="326"/>
      <c r="AG4" s="326"/>
      <c r="AH4" s="326" t="s">
        <v>64</v>
      </c>
      <c r="AI4" s="326"/>
      <c r="AJ4" s="326"/>
      <c r="AK4" s="326"/>
      <c r="AL4" s="326"/>
      <c r="AM4" s="326"/>
      <c r="AN4" s="326"/>
      <c r="AO4" s="333"/>
      <c r="AP4" s="250"/>
      <c r="AQ4" s="341" t="s">
        <v>157</v>
      </c>
      <c r="AR4" s="341"/>
      <c r="AS4" s="341"/>
      <c r="AT4" s="341"/>
      <c r="AU4" s="250"/>
    </row>
    <row r="5" spans="1:47" s="82" customFormat="1" ht="12.75" customHeight="1">
      <c r="A5" s="326"/>
      <c r="B5" s="327"/>
      <c r="C5" s="331" t="s">
        <v>65</v>
      </c>
      <c r="D5" s="84"/>
      <c r="E5" s="84"/>
      <c r="F5" s="84"/>
      <c r="G5" s="84"/>
      <c r="H5" s="84"/>
      <c r="I5" s="331" t="s">
        <v>66</v>
      </c>
      <c r="J5" s="85"/>
      <c r="K5" s="85"/>
      <c r="L5" s="85"/>
      <c r="M5" s="85"/>
      <c r="N5" s="85"/>
      <c r="O5" s="85"/>
      <c r="P5" s="86"/>
      <c r="Q5" s="329"/>
      <c r="R5" s="329"/>
      <c r="S5" s="340" t="s">
        <v>67</v>
      </c>
      <c r="T5" s="330" t="s">
        <v>68</v>
      </c>
      <c r="U5" s="334" t="s">
        <v>69</v>
      </c>
      <c r="V5" s="334" t="s">
        <v>70</v>
      </c>
      <c r="W5" s="338" t="s">
        <v>152</v>
      </c>
      <c r="X5" s="334"/>
      <c r="Y5" s="334"/>
      <c r="Z5" s="87">
        <v>1</v>
      </c>
      <c r="AA5" s="88" t="s">
        <v>71</v>
      </c>
      <c r="AB5" s="88" t="s">
        <v>72</v>
      </c>
      <c r="AC5" s="88" t="s">
        <v>73</v>
      </c>
      <c r="AD5" s="88" t="s">
        <v>71</v>
      </c>
      <c r="AE5" s="88" t="s">
        <v>72</v>
      </c>
      <c r="AF5" s="88" t="s">
        <v>73</v>
      </c>
      <c r="AG5" s="78">
        <v>2</v>
      </c>
      <c r="AH5" s="78">
        <v>3</v>
      </c>
      <c r="AI5" s="88" t="s">
        <v>71</v>
      </c>
      <c r="AJ5" s="88" t="s">
        <v>72</v>
      </c>
      <c r="AK5" s="88" t="s">
        <v>73</v>
      </c>
      <c r="AL5" s="88" t="s">
        <v>71</v>
      </c>
      <c r="AM5" s="88" t="s">
        <v>72</v>
      </c>
      <c r="AN5" s="88" t="s">
        <v>73</v>
      </c>
      <c r="AO5" s="249">
        <v>4</v>
      </c>
      <c r="AP5" s="250"/>
      <c r="AQ5" s="260"/>
      <c r="AR5" s="260"/>
      <c r="AS5" s="260"/>
      <c r="AT5" s="260"/>
      <c r="AU5" s="250"/>
    </row>
    <row r="6" spans="1:47" s="82" customFormat="1" ht="12.75">
      <c r="A6" s="326"/>
      <c r="B6" s="327"/>
      <c r="C6" s="327"/>
      <c r="D6" s="89"/>
      <c r="E6" s="89"/>
      <c r="F6" s="89"/>
      <c r="G6" s="89"/>
      <c r="H6" s="89"/>
      <c r="I6" s="331"/>
      <c r="J6" s="90"/>
      <c r="K6" s="90"/>
      <c r="L6" s="90"/>
      <c r="M6" s="90"/>
      <c r="N6" s="90"/>
      <c r="O6" s="90"/>
      <c r="P6" s="91"/>
      <c r="Q6" s="329"/>
      <c r="R6" s="329"/>
      <c r="S6" s="340"/>
      <c r="T6" s="330"/>
      <c r="U6" s="334"/>
      <c r="V6" s="334"/>
      <c r="W6" s="339"/>
      <c r="X6" s="334"/>
      <c r="Y6" s="334"/>
      <c r="Z6" s="87">
        <v>18</v>
      </c>
      <c r="AA6" s="87">
        <v>18</v>
      </c>
      <c r="AB6" s="87">
        <v>18</v>
      </c>
      <c r="AC6" s="87">
        <v>18</v>
      </c>
      <c r="AD6" s="87">
        <v>17</v>
      </c>
      <c r="AE6" s="87">
        <v>17</v>
      </c>
      <c r="AF6" s="87">
        <v>17</v>
      </c>
      <c r="AG6" s="78">
        <v>17</v>
      </c>
      <c r="AH6" s="78">
        <v>11</v>
      </c>
      <c r="AI6" s="78">
        <v>11</v>
      </c>
      <c r="AJ6" s="78">
        <v>11</v>
      </c>
      <c r="AK6" s="78">
        <v>11</v>
      </c>
      <c r="AL6" s="78">
        <v>0</v>
      </c>
      <c r="AM6" s="78">
        <v>0</v>
      </c>
      <c r="AN6" s="78">
        <v>0</v>
      </c>
      <c r="AO6" s="249">
        <v>0</v>
      </c>
      <c r="AP6" s="250"/>
      <c r="AQ6" s="252">
        <v>1</v>
      </c>
      <c r="AR6" s="252">
        <v>2</v>
      </c>
      <c r="AS6" s="252">
        <v>3</v>
      </c>
      <c r="AT6" s="252">
        <v>4</v>
      </c>
      <c r="AU6" s="250"/>
    </row>
    <row r="7" spans="1:47" s="82" customFormat="1" ht="12.75">
      <c r="A7" s="78">
        <v>1</v>
      </c>
      <c r="B7" s="81">
        <v>2</v>
      </c>
      <c r="C7" s="81">
        <v>3</v>
      </c>
      <c r="D7" s="89"/>
      <c r="E7" s="89"/>
      <c r="F7" s="89"/>
      <c r="G7" s="89"/>
      <c r="H7" s="89"/>
      <c r="I7" s="81">
        <v>4</v>
      </c>
      <c r="J7" s="90"/>
      <c r="K7" s="90"/>
      <c r="L7" s="90"/>
      <c r="M7" s="90"/>
      <c r="N7" s="90"/>
      <c r="O7" s="90"/>
      <c r="P7" s="90"/>
      <c r="Q7" s="83">
        <v>5</v>
      </c>
      <c r="R7" s="83">
        <v>6</v>
      </c>
      <c r="S7" s="83">
        <v>7</v>
      </c>
      <c r="T7" s="80">
        <v>8</v>
      </c>
      <c r="U7" s="80">
        <v>9</v>
      </c>
      <c r="V7" s="80">
        <v>10</v>
      </c>
      <c r="W7" s="92">
        <v>11</v>
      </c>
      <c r="X7" s="92">
        <v>12</v>
      </c>
      <c r="Y7" s="92">
        <v>13</v>
      </c>
      <c r="Z7" s="78">
        <v>14</v>
      </c>
      <c r="AA7" s="88"/>
      <c r="AB7" s="88"/>
      <c r="AC7" s="88"/>
      <c r="AD7" s="88"/>
      <c r="AE7" s="88"/>
      <c r="AF7" s="88"/>
      <c r="AG7" s="79">
        <v>15</v>
      </c>
      <c r="AH7" s="78">
        <v>16</v>
      </c>
      <c r="AI7" s="88"/>
      <c r="AJ7" s="88"/>
      <c r="AK7" s="88"/>
      <c r="AL7" s="88"/>
      <c r="AM7" s="88"/>
      <c r="AN7" s="88"/>
      <c r="AO7" s="249">
        <v>17</v>
      </c>
      <c r="AP7" s="250"/>
      <c r="AQ7" s="260"/>
      <c r="AR7" s="260"/>
      <c r="AS7" s="260"/>
      <c r="AT7" s="260"/>
      <c r="AU7" s="250"/>
    </row>
    <row r="8" spans="1:47" s="82" customFormat="1" ht="21.75" customHeight="1">
      <c r="A8" s="170" t="s">
        <v>74</v>
      </c>
      <c r="B8" s="170" t="s">
        <v>75</v>
      </c>
      <c r="C8" s="93" t="str">
        <f>D8&amp;" "&amp;E8&amp;" "&amp;G8&amp;" "&amp;H8</f>
        <v>   </v>
      </c>
      <c r="D8" s="94"/>
      <c r="E8" s="94"/>
      <c r="F8" s="94"/>
      <c r="G8" s="94"/>
      <c r="H8" s="94"/>
      <c r="I8" s="93" t="str">
        <f>J8&amp;" "&amp;K8&amp;" "&amp;O8&amp;" "&amp;P8</f>
        <v>   </v>
      </c>
      <c r="J8" s="95"/>
      <c r="K8" s="95"/>
      <c r="L8" s="95"/>
      <c r="M8" s="95"/>
      <c r="N8" s="95"/>
      <c r="O8" s="95"/>
      <c r="P8" s="95"/>
      <c r="Q8" s="96">
        <f aca="true" t="shared" si="0" ref="Q8:Y8">SUM(Q9+Q14)</f>
        <v>28</v>
      </c>
      <c r="R8" s="96">
        <f t="shared" si="0"/>
        <v>1008</v>
      </c>
      <c r="S8" s="96">
        <f t="shared" si="0"/>
        <v>348</v>
      </c>
      <c r="T8" s="96">
        <f t="shared" si="0"/>
        <v>128</v>
      </c>
      <c r="U8" s="96">
        <f t="shared" si="0"/>
        <v>0</v>
      </c>
      <c r="V8" s="96">
        <f t="shared" si="0"/>
        <v>220</v>
      </c>
      <c r="W8" s="96">
        <f>SUM(W9+W14)</f>
        <v>74</v>
      </c>
      <c r="X8" s="96">
        <f t="shared" si="0"/>
        <v>135</v>
      </c>
      <c r="Y8" s="96">
        <f t="shared" si="0"/>
        <v>525</v>
      </c>
      <c r="Z8" s="97"/>
      <c r="AA8" s="98"/>
      <c r="AB8" s="98"/>
      <c r="AC8" s="98"/>
      <c r="AD8" s="98"/>
      <c r="AE8" s="98"/>
      <c r="AF8" s="98"/>
      <c r="AG8" s="97"/>
      <c r="AH8" s="97"/>
      <c r="AI8" s="98"/>
      <c r="AJ8" s="98"/>
      <c r="AK8" s="98"/>
      <c r="AL8" s="98"/>
      <c r="AM8" s="98"/>
      <c r="AN8" s="98"/>
      <c r="AO8" s="254"/>
      <c r="AP8" s="217"/>
      <c r="AQ8" s="261"/>
      <c r="AR8" s="261"/>
      <c r="AS8" s="261"/>
      <c r="AT8" s="261"/>
      <c r="AU8" s="217"/>
    </row>
    <row r="9" spans="1:47" s="82" customFormat="1" ht="18" customHeight="1">
      <c r="A9" s="181" t="s">
        <v>123</v>
      </c>
      <c r="B9" s="183" t="s">
        <v>76</v>
      </c>
      <c r="C9" s="100" t="str">
        <f aca="true" t="shared" si="1" ref="C9:C20">D9&amp;" "&amp;E9&amp;" "&amp;F9&amp;" "&amp;G9&amp;" "&amp;H9</f>
        <v>    </v>
      </c>
      <c r="D9" s="101"/>
      <c r="E9" s="101"/>
      <c r="F9" s="101"/>
      <c r="G9" s="101"/>
      <c r="H9" s="101"/>
      <c r="I9" s="100" t="str">
        <f aca="true" t="shared" si="2" ref="I9:I20">J9&amp;" "&amp;K9&amp;" "&amp;L9&amp;" "&amp;M9&amp;" "&amp;N9&amp;" "&amp;O9&amp;" "&amp;P9</f>
        <v>      </v>
      </c>
      <c r="J9" s="102"/>
      <c r="K9" s="102"/>
      <c r="L9" s="102"/>
      <c r="M9" s="102"/>
      <c r="N9" s="102"/>
      <c r="O9" s="102"/>
      <c r="P9" s="102"/>
      <c r="Q9" s="178">
        <f>SUM(Q10:Q13)</f>
        <v>15</v>
      </c>
      <c r="R9" s="178">
        <f aca="true" t="shared" si="3" ref="R9:Y9">SUM(R10:R13)</f>
        <v>540</v>
      </c>
      <c r="S9" s="178">
        <f t="shared" si="3"/>
        <v>195</v>
      </c>
      <c r="T9" s="178">
        <f t="shared" si="3"/>
        <v>71</v>
      </c>
      <c r="U9" s="178">
        <f t="shared" si="3"/>
        <v>0</v>
      </c>
      <c r="V9" s="178">
        <f t="shared" si="3"/>
        <v>124</v>
      </c>
      <c r="W9" s="178">
        <f>SUM(W10:W13)</f>
        <v>40</v>
      </c>
      <c r="X9" s="178">
        <f t="shared" si="3"/>
        <v>108</v>
      </c>
      <c r="Y9" s="178">
        <f t="shared" si="3"/>
        <v>237</v>
      </c>
      <c r="Z9" s="104">
        <f>IF(SUM(AA9:AC9)&gt;0,AA9&amp;"/"&amp;AB9&amp;"/"&amp;AC9,"")</f>
      </c>
      <c r="AA9" s="98"/>
      <c r="AB9" s="98"/>
      <c r="AC9" s="98"/>
      <c r="AD9" s="98"/>
      <c r="AE9" s="98"/>
      <c r="AF9" s="98"/>
      <c r="AG9" s="104">
        <f>IF(SUM(AD9:AF9)&gt;0,AD9&amp;"/"&amp;AE9&amp;"/"&amp;AF9,"")</f>
      </c>
      <c r="AH9" s="104">
        <f>IF(SUM(AI9:AK9)&gt;0,AI9&amp;"/"&amp;AJ9&amp;"/"&amp;AK9,"")</f>
      </c>
      <c r="AI9" s="98"/>
      <c r="AJ9" s="98"/>
      <c r="AK9" s="98"/>
      <c r="AL9" s="98"/>
      <c r="AM9" s="98"/>
      <c r="AN9" s="98"/>
      <c r="AO9" s="255">
        <f>IF(SUM(AL9:AN9)&gt;0,AL9&amp;"/"&amp;AM9&amp;"/"&amp;AN9,"")</f>
      </c>
      <c r="AP9" s="148">
        <f>IF(SUM(AQ9:AS9)&gt;0,AQ9&amp;"/"&amp;AR9&amp;"/"&amp;AS9,"")</f>
      </c>
      <c r="AQ9" s="261"/>
      <c r="AR9" s="261"/>
      <c r="AS9" s="261"/>
      <c r="AT9" s="261"/>
      <c r="AU9" s="148">
        <f>IF(SUM(AT9:AT9)&gt;0,AT9&amp;"/"&amp;#REF!&amp;"/"&amp;#REF!,"")</f>
      </c>
    </row>
    <row r="10" spans="1:47" s="82" customFormat="1" ht="16.5" customHeight="1">
      <c r="A10" s="185" t="s">
        <v>130</v>
      </c>
      <c r="B10" s="105" t="s">
        <v>122</v>
      </c>
      <c r="C10" s="100" t="str">
        <f t="shared" si="1"/>
        <v>1    </v>
      </c>
      <c r="D10" s="94">
        <v>1</v>
      </c>
      <c r="E10" s="101"/>
      <c r="F10" s="101"/>
      <c r="G10" s="101"/>
      <c r="H10" s="101"/>
      <c r="I10" s="100" t="str">
        <f t="shared" si="2"/>
        <v>      </v>
      </c>
      <c r="J10" s="102"/>
      <c r="K10" s="102"/>
      <c r="L10" s="102"/>
      <c r="M10" s="102"/>
      <c r="N10" s="102"/>
      <c r="O10" s="102"/>
      <c r="P10" s="102"/>
      <c r="Q10" s="179">
        <v>3</v>
      </c>
      <c r="R10" s="167">
        <f>Q10*36</f>
        <v>108</v>
      </c>
      <c r="S10" s="107">
        <f>SUM(T10:V10)</f>
        <v>36</v>
      </c>
      <c r="T10" s="107">
        <f aca="true" t="shared" si="4" ref="T10:V13">AA10*AA$6+AD10*AD$6+AI10*AI$6+AL10*AL$6</f>
        <v>18</v>
      </c>
      <c r="U10" s="107">
        <f t="shared" si="4"/>
        <v>0</v>
      </c>
      <c r="V10" s="107">
        <f t="shared" si="4"/>
        <v>18</v>
      </c>
      <c r="W10" s="107">
        <v>8</v>
      </c>
      <c r="X10" s="107">
        <v>27</v>
      </c>
      <c r="Y10" s="107">
        <f>R10-S10-X10</f>
        <v>45</v>
      </c>
      <c r="Z10" s="104" t="str">
        <f aca="true" t="shared" si="5" ref="Z10:Z20">IF(SUM(AA10:AC10)&gt;0,AA10&amp;"/"&amp;AB10&amp;"/"&amp;AC10,"")</f>
        <v>1//1</v>
      </c>
      <c r="AA10" s="98">
        <v>1</v>
      </c>
      <c r="AB10" s="98"/>
      <c r="AC10" s="98">
        <v>1</v>
      </c>
      <c r="AD10" s="98"/>
      <c r="AE10" s="98"/>
      <c r="AF10" s="98"/>
      <c r="AG10" s="104">
        <f aca="true" t="shared" si="6" ref="AG10:AG20">IF(SUM(AD10:AF10)&gt;0,AD10&amp;"/"&amp;AE10&amp;"/"&amp;AF10,"")</f>
      </c>
      <c r="AH10" s="104">
        <f aca="true" t="shared" si="7" ref="AH10:AH20">IF(SUM(AI10:AK10)&gt;0,AI10&amp;"/"&amp;AJ10&amp;"/"&amp;AK10,"")</f>
      </c>
      <c r="AI10" s="98"/>
      <c r="AJ10" s="98"/>
      <c r="AK10" s="98"/>
      <c r="AL10" s="98"/>
      <c r="AM10" s="98"/>
      <c r="AN10" s="98"/>
      <c r="AO10" s="255">
        <f aca="true" t="shared" si="8" ref="AO10:AO20">IF(SUM(AL10:AN10)&gt;0,AL10&amp;"/"&amp;AM10&amp;"/"&amp;AN10,"")</f>
      </c>
      <c r="AP10" s="148"/>
      <c r="AQ10" s="262">
        <v>3</v>
      </c>
      <c r="AR10" s="262"/>
      <c r="AS10" s="262"/>
      <c r="AT10" s="262"/>
      <c r="AU10" s="148">
        <f>IF(SUM(AT10:AT10)&gt;0,AT10&amp;"/"&amp;#REF!&amp;"/"&amp;#REF!,"")</f>
      </c>
    </row>
    <row r="11" spans="1:47" s="82" customFormat="1" ht="15.75" customHeight="1">
      <c r="A11" s="185" t="s">
        <v>131</v>
      </c>
      <c r="B11" s="106" t="s">
        <v>77</v>
      </c>
      <c r="C11" s="100" t="str">
        <f t="shared" si="1"/>
        <v>1    </v>
      </c>
      <c r="D11" s="94">
        <v>1</v>
      </c>
      <c r="E11" s="94"/>
      <c r="F11" s="94"/>
      <c r="G11" s="94"/>
      <c r="H11" s="94"/>
      <c r="I11" s="100" t="str">
        <f t="shared" si="2"/>
        <v>      </v>
      </c>
      <c r="J11" s="95"/>
      <c r="K11" s="95"/>
      <c r="L11" s="95"/>
      <c r="M11" s="95"/>
      <c r="N11" s="95"/>
      <c r="O11" s="95"/>
      <c r="P11" s="95"/>
      <c r="Q11" s="107">
        <v>3</v>
      </c>
      <c r="R11" s="167">
        <f>Q11*36</f>
        <v>108</v>
      </c>
      <c r="S11" s="107">
        <f>SUM(T11:V11)</f>
        <v>36</v>
      </c>
      <c r="T11" s="107">
        <f t="shared" si="4"/>
        <v>18</v>
      </c>
      <c r="U11" s="107">
        <f t="shared" si="4"/>
        <v>0</v>
      </c>
      <c r="V11" s="107">
        <f t="shared" si="4"/>
        <v>18</v>
      </c>
      <c r="W11" s="107">
        <v>8</v>
      </c>
      <c r="X11" s="107">
        <v>27</v>
      </c>
      <c r="Y11" s="107">
        <f>R11-S11-X11</f>
        <v>45</v>
      </c>
      <c r="Z11" s="104" t="str">
        <f t="shared" si="5"/>
        <v>1//1</v>
      </c>
      <c r="AA11" s="98">
        <v>1</v>
      </c>
      <c r="AB11" s="98"/>
      <c r="AC11" s="98">
        <v>1</v>
      </c>
      <c r="AD11" s="98"/>
      <c r="AE11" s="98"/>
      <c r="AF11" s="98"/>
      <c r="AG11" s="104">
        <f t="shared" si="6"/>
      </c>
      <c r="AH11" s="104">
        <f t="shared" si="7"/>
      </c>
      <c r="AI11" s="98"/>
      <c r="AJ11" s="98"/>
      <c r="AK11" s="98"/>
      <c r="AL11" s="98"/>
      <c r="AM11" s="98"/>
      <c r="AN11" s="98"/>
      <c r="AO11" s="255">
        <f t="shared" si="8"/>
      </c>
      <c r="AP11" s="148"/>
      <c r="AQ11" s="262">
        <v>3</v>
      </c>
      <c r="AR11" s="262"/>
      <c r="AS11" s="262"/>
      <c r="AT11" s="262"/>
      <c r="AU11" s="148">
        <f>IF(SUM(AT11:AT11)&gt;0,AT11&amp;"/"&amp;#REF!&amp;"/"&amp;#REF!,"")</f>
      </c>
    </row>
    <row r="12" spans="1:47" s="82" customFormat="1" ht="12.75">
      <c r="A12" s="185" t="s">
        <v>132</v>
      </c>
      <c r="B12" s="106" t="s">
        <v>78</v>
      </c>
      <c r="C12" s="100" t="str">
        <f t="shared" si="1"/>
        <v>2    </v>
      </c>
      <c r="D12" s="94">
        <v>2</v>
      </c>
      <c r="E12" s="94"/>
      <c r="F12" s="94"/>
      <c r="G12" s="94"/>
      <c r="H12" s="94"/>
      <c r="I12" s="100" t="str">
        <f t="shared" si="2"/>
        <v>1      </v>
      </c>
      <c r="J12" s="95">
        <v>1</v>
      </c>
      <c r="K12" s="95"/>
      <c r="L12" s="95"/>
      <c r="M12" s="95"/>
      <c r="N12" s="95"/>
      <c r="O12" s="95"/>
      <c r="P12" s="95"/>
      <c r="Q12" s="107">
        <v>5</v>
      </c>
      <c r="R12" s="167">
        <f>Q12*36</f>
        <v>180</v>
      </c>
      <c r="S12" s="107">
        <f>SUM(T12:V12)</f>
        <v>70</v>
      </c>
      <c r="T12" s="107">
        <f t="shared" si="4"/>
        <v>35</v>
      </c>
      <c r="U12" s="107">
        <f t="shared" si="4"/>
        <v>0</v>
      </c>
      <c r="V12" s="107">
        <f t="shared" si="4"/>
        <v>35</v>
      </c>
      <c r="W12" s="107">
        <v>14</v>
      </c>
      <c r="X12" s="107">
        <v>27</v>
      </c>
      <c r="Y12" s="107">
        <f>R12-S12-X12</f>
        <v>83</v>
      </c>
      <c r="Z12" s="104" t="str">
        <f t="shared" si="5"/>
        <v>1//1</v>
      </c>
      <c r="AA12" s="98">
        <v>1</v>
      </c>
      <c r="AB12" s="98"/>
      <c r="AC12" s="98">
        <v>1</v>
      </c>
      <c r="AD12" s="98">
        <v>1</v>
      </c>
      <c r="AE12" s="98"/>
      <c r="AF12" s="98">
        <v>1</v>
      </c>
      <c r="AG12" s="104" t="str">
        <f t="shared" si="6"/>
        <v>1//1</v>
      </c>
      <c r="AH12" s="104">
        <f t="shared" si="7"/>
      </c>
      <c r="AI12" s="98"/>
      <c r="AJ12" s="98"/>
      <c r="AK12" s="98"/>
      <c r="AL12" s="98"/>
      <c r="AM12" s="98"/>
      <c r="AN12" s="98"/>
      <c r="AO12" s="255">
        <f t="shared" si="8"/>
      </c>
      <c r="AP12" s="148"/>
      <c r="AQ12" s="262">
        <v>2</v>
      </c>
      <c r="AR12" s="262">
        <v>3</v>
      </c>
      <c r="AS12" s="262"/>
      <c r="AT12" s="262"/>
      <c r="AU12" s="148">
        <f>IF(SUM(AT12:AT12)&gt;0,AT12&amp;"/"&amp;#REF!&amp;"/"&amp;#REF!,"")</f>
      </c>
    </row>
    <row r="13" spans="1:47" s="82" customFormat="1" ht="12.75">
      <c r="A13" s="185" t="s">
        <v>133</v>
      </c>
      <c r="B13" s="109" t="s">
        <v>79</v>
      </c>
      <c r="C13" s="100" t="str">
        <f t="shared" si="1"/>
        <v>2    </v>
      </c>
      <c r="D13" s="94">
        <v>2</v>
      </c>
      <c r="E13" s="94"/>
      <c r="F13" s="94"/>
      <c r="G13" s="94"/>
      <c r="H13" s="94"/>
      <c r="I13" s="100" t="str">
        <f t="shared" si="2"/>
        <v>1      </v>
      </c>
      <c r="J13" s="110">
        <v>1</v>
      </c>
      <c r="K13" s="110"/>
      <c r="L13" s="110"/>
      <c r="M13" s="110"/>
      <c r="N13" s="110"/>
      <c r="O13" s="110"/>
      <c r="P13" s="110"/>
      <c r="Q13" s="107">
        <v>4</v>
      </c>
      <c r="R13" s="167">
        <f>Q13*36</f>
        <v>144</v>
      </c>
      <c r="S13" s="107">
        <f>SUM(T13:V13)</f>
        <v>53</v>
      </c>
      <c r="T13" s="107">
        <f t="shared" si="4"/>
        <v>0</v>
      </c>
      <c r="U13" s="107">
        <f t="shared" si="4"/>
        <v>0</v>
      </c>
      <c r="V13" s="107">
        <f t="shared" si="4"/>
        <v>53</v>
      </c>
      <c r="W13" s="107">
        <v>10</v>
      </c>
      <c r="X13" s="107">
        <v>27</v>
      </c>
      <c r="Y13" s="107">
        <f>R13-S13-X13</f>
        <v>64</v>
      </c>
      <c r="Z13" s="104" t="str">
        <f t="shared" si="5"/>
        <v>//2</v>
      </c>
      <c r="AA13" s="98"/>
      <c r="AB13" s="98"/>
      <c r="AC13" s="98">
        <v>2</v>
      </c>
      <c r="AD13" s="98"/>
      <c r="AE13" s="98"/>
      <c r="AF13" s="98">
        <v>1</v>
      </c>
      <c r="AG13" s="104" t="str">
        <f t="shared" si="6"/>
        <v>//1</v>
      </c>
      <c r="AH13" s="104">
        <f t="shared" si="7"/>
      </c>
      <c r="AI13" s="98"/>
      <c r="AJ13" s="98"/>
      <c r="AK13" s="98"/>
      <c r="AL13" s="98"/>
      <c r="AM13" s="98"/>
      <c r="AN13" s="98"/>
      <c r="AO13" s="255">
        <f t="shared" si="8"/>
      </c>
      <c r="AP13" s="148"/>
      <c r="AQ13" s="262">
        <v>2</v>
      </c>
      <c r="AR13" s="262">
        <v>2</v>
      </c>
      <c r="AS13" s="262"/>
      <c r="AT13" s="262"/>
      <c r="AU13" s="148">
        <f>IF(SUM(AT13:AT13)&gt;0,AT13&amp;"/"&amp;#REF!&amp;"/"&amp;#REF!,"")</f>
      </c>
    </row>
    <row r="14" spans="1:47" s="82" customFormat="1" ht="17.25" customHeight="1">
      <c r="A14" s="181" t="s">
        <v>124</v>
      </c>
      <c r="B14" s="184" t="s">
        <v>159</v>
      </c>
      <c r="C14" s="100" t="str">
        <f t="shared" si="1"/>
        <v>    </v>
      </c>
      <c r="D14" s="94"/>
      <c r="E14" s="94"/>
      <c r="F14" s="94"/>
      <c r="G14" s="94"/>
      <c r="H14" s="94"/>
      <c r="I14" s="100" t="str">
        <f t="shared" si="2"/>
        <v>      </v>
      </c>
      <c r="J14" s="110"/>
      <c r="K14" s="110"/>
      <c r="L14" s="110"/>
      <c r="M14" s="110"/>
      <c r="N14" s="110"/>
      <c r="O14" s="110"/>
      <c r="P14" s="110"/>
      <c r="Q14" s="178">
        <f aca="true" t="shared" si="9" ref="Q14:Y14">SUM(Q15,Q19)</f>
        <v>13</v>
      </c>
      <c r="R14" s="178">
        <f t="shared" si="9"/>
        <v>468</v>
      </c>
      <c r="S14" s="178">
        <f t="shared" si="9"/>
        <v>153</v>
      </c>
      <c r="T14" s="178">
        <f t="shared" si="9"/>
        <v>57</v>
      </c>
      <c r="U14" s="178">
        <f t="shared" si="9"/>
        <v>0</v>
      </c>
      <c r="V14" s="178">
        <f t="shared" si="9"/>
        <v>96</v>
      </c>
      <c r="W14" s="178">
        <f>SUM(W15,W19)</f>
        <v>34</v>
      </c>
      <c r="X14" s="178">
        <f t="shared" si="9"/>
        <v>27</v>
      </c>
      <c r="Y14" s="178">
        <f t="shared" si="9"/>
        <v>288</v>
      </c>
      <c r="Z14" s="104">
        <f t="shared" si="5"/>
      </c>
      <c r="AA14" s="98"/>
      <c r="AB14" s="98"/>
      <c r="AC14" s="98"/>
      <c r="AD14" s="98"/>
      <c r="AE14" s="98"/>
      <c r="AF14" s="98"/>
      <c r="AG14" s="104">
        <f t="shared" si="6"/>
      </c>
      <c r="AH14" s="104">
        <f t="shared" si="7"/>
      </c>
      <c r="AI14" s="98"/>
      <c r="AJ14" s="98"/>
      <c r="AK14" s="98"/>
      <c r="AL14" s="98"/>
      <c r="AM14" s="98"/>
      <c r="AN14" s="98"/>
      <c r="AO14" s="255">
        <f t="shared" si="8"/>
      </c>
      <c r="AP14" s="148">
        <f>IF(SUM(AQ14:AS14)&gt;0,AQ14&amp;"/"&amp;AR14&amp;"/"&amp;AS14,"")</f>
      </c>
      <c r="AQ14" s="261"/>
      <c r="AR14" s="261"/>
      <c r="AS14" s="261"/>
      <c r="AT14" s="261"/>
      <c r="AU14" s="148">
        <f>IF(SUM(AT14:AT14)&gt;0,AT14&amp;"/"&amp;#REF!&amp;"/"&amp;#REF!,"")</f>
      </c>
    </row>
    <row r="15" spans="1:47" s="82" customFormat="1" ht="13.5">
      <c r="A15" s="99"/>
      <c r="B15" s="111" t="s">
        <v>81</v>
      </c>
      <c r="C15" s="100" t="str">
        <f t="shared" si="1"/>
        <v>    </v>
      </c>
      <c r="D15" s="94"/>
      <c r="E15" s="94"/>
      <c r="F15" s="94"/>
      <c r="G15" s="94"/>
      <c r="H15" s="94"/>
      <c r="I15" s="100" t="str">
        <f t="shared" si="2"/>
        <v>      </v>
      </c>
      <c r="J15" s="110"/>
      <c r="K15" s="110"/>
      <c r="L15" s="110"/>
      <c r="M15" s="110"/>
      <c r="N15" s="110"/>
      <c r="O15" s="110"/>
      <c r="P15" s="110"/>
      <c r="Q15" s="180">
        <f>SUM(Q16:Q18)</f>
        <v>10</v>
      </c>
      <c r="R15" s="180">
        <f aca="true" t="shared" si="10" ref="R15:Y15">SUM(R16:R18)</f>
        <v>360</v>
      </c>
      <c r="S15" s="180">
        <f t="shared" si="10"/>
        <v>120</v>
      </c>
      <c r="T15" s="180">
        <f t="shared" si="10"/>
        <v>46</v>
      </c>
      <c r="U15" s="180">
        <f t="shared" si="10"/>
        <v>0</v>
      </c>
      <c r="V15" s="180">
        <f t="shared" si="10"/>
        <v>74</v>
      </c>
      <c r="W15" s="180">
        <f>SUM(W16:W18)</f>
        <v>26</v>
      </c>
      <c r="X15" s="180">
        <f t="shared" si="10"/>
        <v>27</v>
      </c>
      <c r="Y15" s="180">
        <f t="shared" si="10"/>
        <v>213</v>
      </c>
      <c r="Z15" s="104">
        <f t="shared" si="5"/>
      </c>
      <c r="AA15" s="98"/>
      <c r="AB15" s="98"/>
      <c r="AC15" s="98"/>
      <c r="AD15" s="98"/>
      <c r="AE15" s="98"/>
      <c r="AF15" s="98"/>
      <c r="AG15" s="104">
        <f t="shared" si="6"/>
      </c>
      <c r="AH15" s="104">
        <f t="shared" si="7"/>
      </c>
      <c r="AI15" s="98"/>
      <c r="AJ15" s="98"/>
      <c r="AK15" s="98"/>
      <c r="AL15" s="98"/>
      <c r="AM15" s="98"/>
      <c r="AN15" s="98"/>
      <c r="AO15" s="255">
        <f t="shared" si="8"/>
      </c>
      <c r="AP15" s="148">
        <f>IF(SUM(AQ15:AS15)&gt;0,AQ15&amp;"/"&amp;AR15&amp;"/"&amp;AS15,"")</f>
      </c>
      <c r="AQ15" s="261"/>
      <c r="AR15" s="261"/>
      <c r="AS15" s="261"/>
      <c r="AT15" s="261"/>
      <c r="AU15" s="148">
        <f>IF(SUM(AT15:AT15)&gt;0,AT15&amp;"/"&amp;#REF!&amp;"/"&amp;#REF!,"")</f>
      </c>
    </row>
    <row r="16" spans="1:47" s="82" customFormat="1" ht="12.75">
      <c r="A16" s="185" t="s">
        <v>134</v>
      </c>
      <c r="B16" s="105" t="s">
        <v>82</v>
      </c>
      <c r="C16" s="100" t="str">
        <f t="shared" si="1"/>
        <v>2    </v>
      </c>
      <c r="D16" s="94">
        <v>2</v>
      </c>
      <c r="E16" s="94"/>
      <c r="F16" s="94"/>
      <c r="G16" s="94"/>
      <c r="H16" s="94"/>
      <c r="I16" s="100" t="str">
        <f t="shared" si="2"/>
        <v>      </v>
      </c>
      <c r="J16" s="110"/>
      <c r="K16" s="110"/>
      <c r="L16" s="110"/>
      <c r="M16" s="110"/>
      <c r="N16" s="110"/>
      <c r="O16" s="110"/>
      <c r="P16" s="110"/>
      <c r="Q16" s="179">
        <v>4</v>
      </c>
      <c r="R16" s="167">
        <f>Q16*36</f>
        <v>144</v>
      </c>
      <c r="S16" s="107">
        <f>SUM(T16:V16)</f>
        <v>51</v>
      </c>
      <c r="T16" s="107">
        <f aca="true" t="shared" si="11" ref="T16:V18">AA16*AA$6+AD16*AD$6+AI16*AI$6+AL16*AL$6</f>
        <v>17</v>
      </c>
      <c r="U16" s="107">
        <f t="shared" si="11"/>
        <v>0</v>
      </c>
      <c r="V16" s="107">
        <f t="shared" si="11"/>
        <v>34</v>
      </c>
      <c r="W16" s="107">
        <v>10</v>
      </c>
      <c r="X16" s="107">
        <v>27</v>
      </c>
      <c r="Y16" s="107">
        <f>R16-S16-X16</f>
        <v>66</v>
      </c>
      <c r="Z16" s="104">
        <f t="shared" si="5"/>
      </c>
      <c r="AA16" s="98"/>
      <c r="AB16" s="98"/>
      <c r="AC16" s="98"/>
      <c r="AD16" s="98">
        <v>1</v>
      </c>
      <c r="AE16" s="98"/>
      <c r="AF16" s="98">
        <v>2</v>
      </c>
      <c r="AG16" s="104" t="str">
        <f t="shared" si="6"/>
        <v>1//2</v>
      </c>
      <c r="AH16" s="104">
        <f t="shared" si="7"/>
      </c>
      <c r="AI16" s="98"/>
      <c r="AJ16" s="98"/>
      <c r="AK16" s="98"/>
      <c r="AL16" s="98"/>
      <c r="AM16" s="98"/>
      <c r="AN16" s="98"/>
      <c r="AO16" s="255">
        <f t="shared" si="8"/>
      </c>
      <c r="AP16" s="148"/>
      <c r="AQ16" s="262"/>
      <c r="AR16" s="262">
        <v>4</v>
      </c>
      <c r="AS16" s="262"/>
      <c r="AT16" s="262"/>
      <c r="AU16" s="148">
        <f>IF(SUM(AT16:AT16)&gt;0,AT16&amp;"/"&amp;#REF!&amp;"/"&amp;#REF!,"")</f>
      </c>
    </row>
    <row r="17" spans="1:47" s="82" customFormat="1" ht="12.75">
      <c r="A17" s="185" t="s">
        <v>135</v>
      </c>
      <c r="B17" s="113" t="s">
        <v>83</v>
      </c>
      <c r="C17" s="100" t="str">
        <f t="shared" si="1"/>
        <v>    </v>
      </c>
      <c r="D17" s="101"/>
      <c r="E17" s="101"/>
      <c r="F17" s="101"/>
      <c r="G17" s="101"/>
      <c r="H17" s="101"/>
      <c r="I17" s="100" t="str">
        <f t="shared" si="2"/>
        <v>1      </v>
      </c>
      <c r="J17" s="95">
        <v>1</v>
      </c>
      <c r="K17" s="102"/>
      <c r="L17" s="102"/>
      <c r="M17" s="102"/>
      <c r="N17" s="102"/>
      <c r="O17" s="102"/>
      <c r="P17" s="102"/>
      <c r="Q17" s="107">
        <v>3</v>
      </c>
      <c r="R17" s="167">
        <f>Q17*36</f>
        <v>108</v>
      </c>
      <c r="S17" s="107">
        <f>SUM(T17:V17)</f>
        <v>36</v>
      </c>
      <c r="T17" s="107">
        <f t="shared" si="11"/>
        <v>18</v>
      </c>
      <c r="U17" s="107">
        <f t="shared" si="11"/>
        <v>0</v>
      </c>
      <c r="V17" s="107">
        <f t="shared" si="11"/>
        <v>18</v>
      </c>
      <c r="W17" s="107">
        <v>8</v>
      </c>
      <c r="X17" s="107">
        <v>0</v>
      </c>
      <c r="Y17" s="107">
        <f>R17-S17-X17</f>
        <v>72</v>
      </c>
      <c r="Z17" s="104" t="str">
        <f t="shared" si="5"/>
        <v>1//1</v>
      </c>
      <c r="AA17" s="98">
        <v>1</v>
      </c>
      <c r="AB17" s="98"/>
      <c r="AC17" s="98">
        <v>1</v>
      </c>
      <c r="AD17" s="98"/>
      <c r="AE17" s="98"/>
      <c r="AF17" s="98"/>
      <c r="AG17" s="104">
        <f t="shared" si="6"/>
      </c>
      <c r="AH17" s="104">
        <f t="shared" si="7"/>
      </c>
      <c r="AI17" s="98"/>
      <c r="AJ17" s="98"/>
      <c r="AK17" s="98"/>
      <c r="AL17" s="98"/>
      <c r="AM17" s="98"/>
      <c r="AN17" s="98"/>
      <c r="AO17" s="255">
        <f t="shared" si="8"/>
      </c>
      <c r="AP17" s="148"/>
      <c r="AQ17" s="262">
        <v>3</v>
      </c>
      <c r="AR17" s="262"/>
      <c r="AS17" s="262"/>
      <c r="AT17" s="262"/>
      <c r="AU17" s="148">
        <f>IF(SUM(AT17:AT17)&gt;0,AT17&amp;"/"&amp;#REF!&amp;"/"&amp;#REF!,"")</f>
      </c>
    </row>
    <row r="18" spans="1:47" s="82" customFormat="1" ht="12.75">
      <c r="A18" s="185" t="s">
        <v>136</v>
      </c>
      <c r="B18" s="113" t="s">
        <v>84</v>
      </c>
      <c r="C18" s="100" t="str">
        <f t="shared" si="1"/>
        <v>    </v>
      </c>
      <c r="D18" s="94"/>
      <c r="E18" s="94"/>
      <c r="F18" s="94"/>
      <c r="G18" s="94"/>
      <c r="H18" s="94"/>
      <c r="I18" s="100" t="str">
        <f t="shared" si="2"/>
        <v>3      </v>
      </c>
      <c r="J18" s="95">
        <v>3</v>
      </c>
      <c r="K18" s="95"/>
      <c r="L18" s="95"/>
      <c r="M18" s="95"/>
      <c r="N18" s="95"/>
      <c r="O18" s="95"/>
      <c r="P18" s="95"/>
      <c r="Q18" s="107">
        <v>3</v>
      </c>
      <c r="R18" s="167">
        <f>Q18*36</f>
        <v>108</v>
      </c>
      <c r="S18" s="107">
        <f>SUM(T18:V18)</f>
        <v>33</v>
      </c>
      <c r="T18" s="107">
        <f t="shared" si="11"/>
        <v>11</v>
      </c>
      <c r="U18" s="107">
        <f t="shared" si="11"/>
        <v>0</v>
      </c>
      <c r="V18" s="107">
        <f t="shared" si="11"/>
        <v>22</v>
      </c>
      <c r="W18" s="107">
        <v>8</v>
      </c>
      <c r="X18" s="107">
        <v>0</v>
      </c>
      <c r="Y18" s="107">
        <f>R18-S18-X18</f>
        <v>75</v>
      </c>
      <c r="Z18" s="104">
        <f t="shared" si="5"/>
      </c>
      <c r="AA18" s="98"/>
      <c r="AB18" s="98"/>
      <c r="AC18" s="98"/>
      <c r="AD18" s="98"/>
      <c r="AE18" s="98"/>
      <c r="AF18" s="98"/>
      <c r="AG18" s="104">
        <f t="shared" si="6"/>
      </c>
      <c r="AH18" s="104" t="str">
        <f t="shared" si="7"/>
        <v>1//2</v>
      </c>
      <c r="AI18" s="98">
        <v>1</v>
      </c>
      <c r="AJ18" s="98"/>
      <c r="AK18" s="98">
        <v>2</v>
      </c>
      <c r="AL18" s="98"/>
      <c r="AM18" s="98"/>
      <c r="AN18" s="98"/>
      <c r="AO18" s="255">
        <f t="shared" si="8"/>
      </c>
      <c r="AP18" s="148"/>
      <c r="AQ18" s="262"/>
      <c r="AR18" s="262"/>
      <c r="AS18" s="262">
        <v>3</v>
      </c>
      <c r="AT18" s="262"/>
      <c r="AU18" s="148">
        <f>IF(SUM(AT18:AT18)&gt;0,AT18&amp;"/"&amp;#REF!&amp;"/"&amp;#REF!,"")</f>
      </c>
    </row>
    <row r="19" spans="1:47" s="82" customFormat="1" ht="13.5">
      <c r="A19" s="186"/>
      <c r="B19" s="111" t="s">
        <v>85</v>
      </c>
      <c r="C19" s="100" t="str">
        <f t="shared" si="1"/>
        <v>    </v>
      </c>
      <c r="D19" s="94"/>
      <c r="E19" s="94"/>
      <c r="F19" s="94"/>
      <c r="G19" s="94"/>
      <c r="H19" s="94"/>
      <c r="I19" s="100" t="str">
        <f t="shared" si="2"/>
        <v>      </v>
      </c>
      <c r="J19" s="95"/>
      <c r="K19" s="95"/>
      <c r="L19" s="95"/>
      <c r="M19" s="95"/>
      <c r="N19" s="95"/>
      <c r="O19" s="95"/>
      <c r="P19" s="95"/>
      <c r="Q19" s="180">
        <f aca="true" t="shared" si="12" ref="Q19:Y19">SUM(Q20:Q20)</f>
        <v>3</v>
      </c>
      <c r="R19" s="180">
        <f t="shared" si="12"/>
        <v>108</v>
      </c>
      <c r="S19" s="180">
        <f t="shared" si="12"/>
        <v>33</v>
      </c>
      <c r="T19" s="180">
        <f t="shared" si="12"/>
        <v>11</v>
      </c>
      <c r="U19" s="180">
        <f t="shared" si="12"/>
        <v>0</v>
      </c>
      <c r="V19" s="180">
        <f t="shared" si="12"/>
        <v>22</v>
      </c>
      <c r="W19" s="180">
        <f t="shared" si="12"/>
        <v>8</v>
      </c>
      <c r="X19" s="180">
        <f t="shared" si="12"/>
        <v>0</v>
      </c>
      <c r="Y19" s="180">
        <f t="shared" si="12"/>
        <v>75</v>
      </c>
      <c r="Z19" s="104">
        <f t="shared" si="5"/>
      </c>
      <c r="AA19" s="98"/>
      <c r="AB19" s="98"/>
      <c r="AC19" s="98"/>
      <c r="AD19" s="98"/>
      <c r="AE19" s="98"/>
      <c r="AF19" s="98"/>
      <c r="AG19" s="104">
        <f t="shared" si="6"/>
      </c>
      <c r="AH19" s="104">
        <f t="shared" si="7"/>
      </c>
      <c r="AI19" s="98"/>
      <c r="AJ19" s="98"/>
      <c r="AK19" s="98"/>
      <c r="AL19" s="98"/>
      <c r="AM19" s="98"/>
      <c r="AN19" s="98"/>
      <c r="AO19" s="255">
        <f t="shared" si="8"/>
      </c>
      <c r="AP19" s="148"/>
      <c r="AQ19" s="261"/>
      <c r="AR19" s="261"/>
      <c r="AS19" s="261"/>
      <c r="AT19" s="261"/>
      <c r="AU19" s="148">
        <f>IF(SUM(AT19:AT19)&gt;0,AT19&amp;"/"&amp;#REF!&amp;"/"&amp;#REF!,"")</f>
      </c>
    </row>
    <row r="20" spans="1:47" s="82" customFormat="1" ht="25.5">
      <c r="A20" s="185" t="s">
        <v>137</v>
      </c>
      <c r="B20" s="115" t="s">
        <v>86</v>
      </c>
      <c r="C20" s="100" t="str">
        <f t="shared" si="1"/>
        <v>    </v>
      </c>
      <c r="D20" s="94"/>
      <c r="E20" s="94"/>
      <c r="F20" s="94"/>
      <c r="G20" s="94"/>
      <c r="H20" s="94"/>
      <c r="I20" s="100" t="str">
        <f t="shared" si="2"/>
        <v>3      </v>
      </c>
      <c r="J20" s="95">
        <v>3</v>
      </c>
      <c r="K20" s="95"/>
      <c r="L20" s="95"/>
      <c r="M20" s="95"/>
      <c r="N20" s="95"/>
      <c r="O20" s="95"/>
      <c r="P20" s="95"/>
      <c r="Q20" s="107">
        <v>3</v>
      </c>
      <c r="R20" s="167">
        <f>Q20*36</f>
        <v>108</v>
      </c>
      <c r="S20" s="107">
        <f>SUM(T20:V20)</f>
        <v>33</v>
      </c>
      <c r="T20" s="107">
        <f>AA20*AA$6+AD20*AD$6+AI20*AI$6+AL20*AL$6</f>
        <v>11</v>
      </c>
      <c r="U20" s="107">
        <f>AB20*AB$6+AE20*AE$6+AJ20*AJ$6+AM20*AM$6</f>
        <v>0</v>
      </c>
      <c r="V20" s="107">
        <f>AC20*AC$6+AF20*AF$6+AK20*AK$6+AN20*AN$6</f>
        <v>22</v>
      </c>
      <c r="W20" s="107">
        <v>8</v>
      </c>
      <c r="X20" s="107">
        <v>0</v>
      </c>
      <c r="Y20" s="107">
        <f>R20-S20-X20</f>
        <v>75</v>
      </c>
      <c r="Z20" s="104">
        <f t="shared" si="5"/>
      </c>
      <c r="AA20" s="98"/>
      <c r="AB20" s="98"/>
      <c r="AC20" s="98"/>
      <c r="AD20" s="98"/>
      <c r="AE20" s="98"/>
      <c r="AF20" s="98"/>
      <c r="AG20" s="104">
        <f t="shared" si="6"/>
      </c>
      <c r="AH20" s="104" t="str">
        <f t="shared" si="7"/>
        <v>1//2</v>
      </c>
      <c r="AI20" s="98">
        <v>1</v>
      </c>
      <c r="AJ20" s="98"/>
      <c r="AK20" s="98">
        <v>2</v>
      </c>
      <c r="AL20" s="98"/>
      <c r="AM20" s="98"/>
      <c r="AN20" s="98"/>
      <c r="AO20" s="255">
        <f t="shared" si="8"/>
      </c>
      <c r="AP20" s="148"/>
      <c r="AQ20" s="262"/>
      <c r="AR20" s="262"/>
      <c r="AS20" s="262">
        <v>3</v>
      </c>
      <c r="AT20" s="262"/>
      <c r="AU20" s="148">
        <f>IF(SUM(AT20:AT20)&gt;0,AT20&amp;"/"&amp;#REF!&amp;"/"&amp;#REF!,"")</f>
      </c>
    </row>
    <row r="21" spans="1:47" s="82" customFormat="1" ht="21" customHeight="1">
      <c r="A21" s="171" t="s">
        <v>87</v>
      </c>
      <c r="B21" s="172" t="s">
        <v>88</v>
      </c>
      <c r="C21" s="116" t="str">
        <f>D21&amp;" "&amp;E21&amp;" "&amp;G21&amp;" "&amp;H21</f>
        <v>   </v>
      </c>
      <c r="D21" s="101"/>
      <c r="E21" s="101"/>
      <c r="F21" s="101"/>
      <c r="G21" s="101"/>
      <c r="H21" s="101"/>
      <c r="I21" s="116" t="str">
        <f>J21&amp;" "&amp;K21&amp;" "&amp;O21&amp;" "&amp;P21</f>
        <v>   </v>
      </c>
      <c r="J21" s="102"/>
      <c r="K21" s="102"/>
      <c r="L21" s="102"/>
      <c r="M21" s="102"/>
      <c r="N21" s="102"/>
      <c r="O21" s="102"/>
      <c r="P21" s="102"/>
      <c r="Q21" s="96">
        <f aca="true" t="shared" si="13" ref="Q21:Y21">SUM(Q22,Q25)</f>
        <v>38</v>
      </c>
      <c r="R21" s="96">
        <f t="shared" si="13"/>
        <v>1368</v>
      </c>
      <c r="S21" s="96">
        <f t="shared" si="13"/>
        <v>441</v>
      </c>
      <c r="T21" s="96">
        <f t="shared" si="13"/>
        <v>185</v>
      </c>
      <c r="U21" s="96">
        <f t="shared" si="13"/>
        <v>34</v>
      </c>
      <c r="V21" s="96">
        <f t="shared" si="13"/>
        <v>222</v>
      </c>
      <c r="W21" s="96">
        <f>SUM(W22,W25)</f>
        <v>90</v>
      </c>
      <c r="X21" s="96">
        <f t="shared" si="13"/>
        <v>135</v>
      </c>
      <c r="Y21" s="96">
        <f t="shared" si="13"/>
        <v>792</v>
      </c>
      <c r="Z21" s="97"/>
      <c r="AA21" s="117"/>
      <c r="AB21" s="98"/>
      <c r="AC21" s="98"/>
      <c r="AD21" s="98"/>
      <c r="AE21" s="98"/>
      <c r="AF21" s="118"/>
      <c r="AG21" s="97"/>
      <c r="AH21" s="97"/>
      <c r="AI21" s="98"/>
      <c r="AJ21" s="98"/>
      <c r="AK21" s="98"/>
      <c r="AL21" s="98"/>
      <c r="AM21" s="98"/>
      <c r="AN21" s="98"/>
      <c r="AO21" s="254"/>
      <c r="AP21" s="217"/>
      <c r="AQ21" s="261"/>
      <c r="AR21" s="261"/>
      <c r="AS21" s="261"/>
      <c r="AT21" s="261"/>
      <c r="AU21" s="217"/>
    </row>
    <row r="22" spans="1:47" s="82" customFormat="1" ht="18.75" customHeight="1">
      <c r="A22" s="182" t="s">
        <v>125</v>
      </c>
      <c r="B22" s="183" t="s">
        <v>158</v>
      </c>
      <c r="C22" s="100" t="str">
        <f aca="true" t="shared" si="14" ref="C22:C34">D22&amp;" "&amp;E22&amp;" "&amp;F22&amp;" "&amp;G22&amp;" "&amp;H22</f>
        <v>    </v>
      </c>
      <c r="D22" s="94"/>
      <c r="E22" s="94"/>
      <c r="F22" s="94"/>
      <c r="G22" s="94"/>
      <c r="H22" s="101"/>
      <c r="I22" s="100" t="str">
        <f aca="true" t="shared" si="15" ref="I22:I34">J22&amp;" "&amp;K22&amp;" "&amp;L22&amp;" "&amp;M22&amp;" "&amp;N22&amp;" "&amp;O22&amp;" "&amp;P22</f>
        <v>      </v>
      </c>
      <c r="J22" s="102"/>
      <c r="K22" s="102"/>
      <c r="L22" s="102"/>
      <c r="M22" s="102"/>
      <c r="N22" s="102"/>
      <c r="O22" s="102"/>
      <c r="P22" s="102"/>
      <c r="Q22" s="103">
        <f aca="true" t="shared" si="16" ref="Q22:Y22">SUM(Q23:Q24)</f>
        <v>8</v>
      </c>
      <c r="R22" s="103">
        <f t="shared" si="16"/>
        <v>288</v>
      </c>
      <c r="S22" s="103">
        <f t="shared" si="16"/>
        <v>90</v>
      </c>
      <c r="T22" s="103">
        <f t="shared" si="16"/>
        <v>54</v>
      </c>
      <c r="U22" s="103">
        <f t="shared" si="16"/>
        <v>0</v>
      </c>
      <c r="V22" s="103">
        <f t="shared" si="16"/>
        <v>36</v>
      </c>
      <c r="W22" s="103">
        <f>SUM(W23:W24)</f>
        <v>18</v>
      </c>
      <c r="X22" s="103">
        <f t="shared" si="16"/>
        <v>27</v>
      </c>
      <c r="Y22" s="103">
        <f t="shared" si="16"/>
        <v>171</v>
      </c>
      <c r="Z22" s="119">
        <f aca="true" t="shared" si="17" ref="Z22:Z37">IF(SUM(AA22:AC22)&gt;0,AA22&amp;"/"&amp;AB22&amp;"/"&amp;AC22,"")</f>
      </c>
      <c r="AA22" s="98"/>
      <c r="AB22" s="98"/>
      <c r="AC22" s="98"/>
      <c r="AD22" s="98"/>
      <c r="AE22" s="98"/>
      <c r="AF22" s="98"/>
      <c r="AG22" s="119">
        <f aca="true" t="shared" si="18" ref="AG22:AG37">IF(SUM(AD22:AF22)&gt;0,AD22&amp;"/"&amp;AE22&amp;"/"&amp;AF22,"")</f>
      </c>
      <c r="AH22" s="104">
        <f aca="true" t="shared" si="19" ref="AH22:AH37">IF(SUM(AI22:AK22)&gt;0,AI22&amp;"/"&amp;AJ22&amp;"/"&amp;AK22,"")</f>
      </c>
      <c r="AI22" s="98"/>
      <c r="AJ22" s="98"/>
      <c r="AK22" s="98"/>
      <c r="AL22" s="98"/>
      <c r="AM22" s="98"/>
      <c r="AN22" s="98"/>
      <c r="AO22" s="255">
        <f aca="true" t="shared" si="20" ref="AO22:AO37">IF(SUM(AL22:AN22)&gt;0,AL22&amp;"/"&amp;AM22&amp;"/"&amp;AN22,"")</f>
      </c>
      <c r="AP22" s="148"/>
      <c r="AQ22" s="261"/>
      <c r="AR22" s="261"/>
      <c r="AS22" s="261"/>
      <c r="AT22" s="261"/>
      <c r="AU22" s="148">
        <f>IF(SUM(AT22:AT22)&gt;0,AT22&amp;"/"&amp;#REF!&amp;"/"&amp;#REF!,"")</f>
      </c>
    </row>
    <row r="23" spans="1:47" s="82" customFormat="1" ht="12.75">
      <c r="A23" s="187" t="s">
        <v>138</v>
      </c>
      <c r="B23" s="115" t="s">
        <v>90</v>
      </c>
      <c r="C23" s="100" t="str">
        <f t="shared" si="14"/>
        <v>    </v>
      </c>
      <c r="D23" s="120"/>
      <c r="E23" s="120"/>
      <c r="F23" s="120"/>
      <c r="G23" s="120"/>
      <c r="H23" s="120"/>
      <c r="I23" s="100" t="str">
        <f t="shared" si="15"/>
        <v>1      </v>
      </c>
      <c r="J23" s="110">
        <v>1</v>
      </c>
      <c r="K23" s="110"/>
      <c r="L23" s="110"/>
      <c r="M23" s="110"/>
      <c r="N23" s="110"/>
      <c r="O23" s="110"/>
      <c r="P23" s="110"/>
      <c r="Q23" s="107">
        <v>3</v>
      </c>
      <c r="R23" s="108">
        <f>Q23*36</f>
        <v>108</v>
      </c>
      <c r="S23" s="107">
        <f>SUM(T23:V23)</f>
        <v>36</v>
      </c>
      <c r="T23" s="107">
        <f aca="true" t="shared" si="21" ref="T23:V24">AA23*AA$6+AD23*AD$6+AI23*AI$6+AL23*AL$6</f>
        <v>18</v>
      </c>
      <c r="U23" s="107">
        <f t="shared" si="21"/>
        <v>0</v>
      </c>
      <c r="V23" s="107">
        <f t="shared" si="21"/>
        <v>18</v>
      </c>
      <c r="W23" s="107">
        <v>8</v>
      </c>
      <c r="X23" s="107">
        <v>0</v>
      </c>
      <c r="Y23" s="107">
        <f>R23-S23-X23</f>
        <v>72</v>
      </c>
      <c r="Z23" s="104" t="str">
        <f t="shared" si="17"/>
        <v>1//1</v>
      </c>
      <c r="AA23" s="98">
        <v>1</v>
      </c>
      <c r="AB23" s="98"/>
      <c r="AC23" s="98">
        <v>1</v>
      </c>
      <c r="AD23" s="98"/>
      <c r="AE23" s="98"/>
      <c r="AF23" s="98"/>
      <c r="AG23" s="104">
        <f t="shared" si="18"/>
      </c>
      <c r="AH23" s="104">
        <f t="shared" si="19"/>
      </c>
      <c r="AI23" s="98"/>
      <c r="AJ23" s="98"/>
      <c r="AK23" s="98"/>
      <c r="AL23" s="98"/>
      <c r="AM23" s="98"/>
      <c r="AN23" s="98"/>
      <c r="AO23" s="255">
        <f t="shared" si="20"/>
      </c>
      <c r="AP23" s="148"/>
      <c r="AQ23" s="262">
        <v>3</v>
      </c>
      <c r="AR23" s="262"/>
      <c r="AS23" s="262"/>
      <c r="AT23" s="262"/>
      <c r="AU23" s="148">
        <f>IF(SUM(AT23:AT23)&gt;0,AT23&amp;"/"&amp;#REF!&amp;"/"&amp;#REF!,"")</f>
      </c>
    </row>
    <row r="24" spans="1:47" s="82" customFormat="1" ht="12.75">
      <c r="A24" s="187" t="s">
        <v>139</v>
      </c>
      <c r="B24" s="121" t="s">
        <v>168</v>
      </c>
      <c r="C24" s="100" t="str">
        <f t="shared" si="14"/>
        <v>1    </v>
      </c>
      <c r="D24" s="120">
        <v>1</v>
      </c>
      <c r="E24" s="120"/>
      <c r="F24" s="120"/>
      <c r="G24" s="120"/>
      <c r="H24" s="120"/>
      <c r="I24" s="100" t="str">
        <f t="shared" si="15"/>
        <v>      </v>
      </c>
      <c r="J24" s="110"/>
      <c r="K24" s="110"/>
      <c r="L24" s="110"/>
      <c r="M24" s="110"/>
      <c r="N24" s="110"/>
      <c r="O24" s="110"/>
      <c r="P24" s="110"/>
      <c r="Q24" s="122">
        <v>5</v>
      </c>
      <c r="R24" s="108">
        <f>Q24*36</f>
        <v>180</v>
      </c>
      <c r="S24" s="122">
        <f>SUM(T24:V24)</f>
        <v>54</v>
      </c>
      <c r="T24" s="122">
        <f t="shared" si="21"/>
        <v>36</v>
      </c>
      <c r="U24" s="122">
        <f t="shared" si="21"/>
        <v>0</v>
      </c>
      <c r="V24" s="122">
        <f t="shared" si="21"/>
        <v>18</v>
      </c>
      <c r="W24" s="122">
        <v>10</v>
      </c>
      <c r="X24" s="122">
        <v>27</v>
      </c>
      <c r="Y24" s="107">
        <f>R24-S24-X24</f>
        <v>99</v>
      </c>
      <c r="Z24" s="104" t="str">
        <f t="shared" si="17"/>
        <v>2//1</v>
      </c>
      <c r="AA24" s="98">
        <v>2</v>
      </c>
      <c r="AB24" s="98"/>
      <c r="AC24" s="98">
        <v>1</v>
      </c>
      <c r="AD24" s="98"/>
      <c r="AE24" s="98"/>
      <c r="AF24" s="98"/>
      <c r="AG24" s="104">
        <f t="shared" si="18"/>
      </c>
      <c r="AH24" s="104">
        <f t="shared" si="19"/>
      </c>
      <c r="AI24" s="98"/>
      <c r="AJ24" s="98"/>
      <c r="AK24" s="98"/>
      <c r="AL24" s="98"/>
      <c r="AM24" s="98"/>
      <c r="AN24" s="98"/>
      <c r="AO24" s="255">
        <f t="shared" si="20"/>
      </c>
      <c r="AP24" s="148"/>
      <c r="AQ24" s="262">
        <v>5</v>
      </c>
      <c r="AR24" s="262"/>
      <c r="AS24" s="262"/>
      <c r="AT24" s="262"/>
      <c r="AU24" s="148">
        <f>IF(SUM(AT24:AT24)&gt;0,AT24&amp;"/"&amp;#REF!&amp;"/"&amp;#REF!,"")</f>
      </c>
    </row>
    <row r="25" spans="1:47" s="82" customFormat="1" ht="17.25" customHeight="1">
      <c r="A25" s="182" t="s">
        <v>126</v>
      </c>
      <c r="B25" s="184" t="s">
        <v>160</v>
      </c>
      <c r="C25" s="100" t="str">
        <f t="shared" si="14"/>
        <v>    </v>
      </c>
      <c r="D25" s="94"/>
      <c r="E25" s="94"/>
      <c r="F25" s="94"/>
      <c r="G25" s="94"/>
      <c r="H25" s="94"/>
      <c r="I25" s="100" t="str">
        <f t="shared" si="15"/>
        <v>      </v>
      </c>
      <c r="J25" s="95"/>
      <c r="K25" s="95"/>
      <c r="L25" s="95"/>
      <c r="M25" s="95"/>
      <c r="N25" s="95"/>
      <c r="O25" s="95"/>
      <c r="P25" s="95"/>
      <c r="Q25" s="103">
        <f aca="true" t="shared" si="22" ref="Q25:Y25">SUM(Q26,Q31)</f>
        <v>30</v>
      </c>
      <c r="R25" s="103">
        <f t="shared" si="22"/>
        <v>1080</v>
      </c>
      <c r="S25" s="103">
        <f t="shared" si="22"/>
        <v>351</v>
      </c>
      <c r="T25" s="103">
        <f t="shared" si="22"/>
        <v>131</v>
      </c>
      <c r="U25" s="103">
        <f t="shared" si="22"/>
        <v>34</v>
      </c>
      <c r="V25" s="103">
        <f t="shared" si="22"/>
        <v>186</v>
      </c>
      <c r="W25" s="103">
        <f>SUM(W26,W31)</f>
        <v>72</v>
      </c>
      <c r="X25" s="103">
        <f t="shared" si="22"/>
        <v>108</v>
      </c>
      <c r="Y25" s="103">
        <f t="shared" si="22"/>
        <v>621</v>
      </c>
      <c r="Z25" s="104">
        <f t="shared" si="17"/>
      </c>
      <c r="AA25" s="98"/>
      <c r="AB25" s="98"/>
      <c r="AC25" s="98"/>
      <c r="AD25" s="98"/>
      <c r="AE25" s="98"/>
      <c r="AF25" s="98"/>
      <c r="AG25" s="104">
        <f t="shared" si="18"/>
      </c>
      <c r="AH25" s="104">
        <f t="shared" si="19"/>
      </c>
      <c r="AI25" s="98"/>
      <c r="AJ25" s="98"/>
      <c r="AK25" s="98"/>
      <c r="AL25" s="98"/>
      <c r="AM25" s="98"/>
      <c r="AN25" s="98"/>
      <c r="AO25" s="255">
        <f t="shared" si="20"/>
      </c>
      <c r="AP25" s="148"/>
      <c r="AQ25" s="261"/>
      <c r="AR25" s="261"/>
      <c r="AS25" s="261"/>
      <c r="AT25" s="261"/>
      <c r="AU25" s="148">
        <f>IF(SUM(AT25:AT25)&gt;0,AT25&amp;"/"&amp;#REF!&amp;"/"&amp;#REF!,"")</f>
      </c>
    </row>
    <row r="26" spans="1:47" s="82" customFormat="1" ht="13.5">
      <c r="A26" s="123"/>
      <c r="B26" s="111" t="s">
        <v>81</v>
      </c>
      <c r="C26" s="100" t="str">
        <f t="shared" si="14"/>
        <v>    </v>
      </c>
      <c r="D26" s="94"/>
      <c r="E26" s="94"/>
      <c r="F26" s="94"/>
      <c r="G26" s="94"/>
      <c r="H26" s="94"/>
      <c r="I26" s="100" t="str">
        <f t="shared" si="15"/>
        <v>      </v>
      </c>
      <c r="J26" s="95"/>
      <c r="K26" s="95"/>
      <c r="L26" s="95"/>
      <c r="M26" s="95"/>
      <c r="N26" s="95"/>
      <c r="O26" s="95"/>
      <c r="P26" s="95"/>
      <c r="Q26" s="112">
        <f aca="true" t="shared" si="23" ref="Q26:Y26">SUM(Q27:Q30)</f>
        <v>20</v>
      </c>
      <c r="R26" s="112">
        <f t="shared" si="23"/>
        <v>720</v>
      </c>
      <c r="S26" s="112">
        <f t="shared" si="23"/>
        <v>239</v>
      </c>
      <c r="T26" s="112">
        <f t="shared" si="23"/>
        <v>109</v>
      </c>
      <c r="U26" s="112">
        <f t="shared" si="23"/>
        <v>0</v>
      </c>
      <c r="V26" s="112">
        <f t="shared" si="23"/>
        <v>130</v>
      </c>
      <c r="W26" s="112">
        <f>SUM(W27:W30)</f>
        <v>48</v>
      </c>
      <c r="X26" s="112">
        <f t="shared" si="23"/>
        <v>81</v>
      </c>
      <c r="Y26" s="112">
        <f t="shared" si="23"/>
        <v>400</v>
      </c>
      <c r="Z26" s="104">
        <f t="shared" si="17"/>
      </c>
      <c r="AA26" s="98"/>
      <c r="AB26" s="98"/>
      <c r="AC26" s="98"/>
      <c r="AD26" s="98"/>
      <c r="AE26" s="98"/>
      <c r="AF26" s="98"/>
      <c r="AG26" s="104">
        <f t="shared" si="18"/>
      </c>
      <c r="AH26" s="104">
        <f t="shared" si="19"/>
      </c>
      <c r="AI26" s="98"/>
      <c r="AJ26" s="98"/>
      <c r="AK26" s="98"/>
      <c r="AL26" s="98"/>
      <c r="AM26" s="98"/>
      <c r="AN26" s="98"/>
      <c r="AO26" s="255">
        <f t="shared" si="20"/>
      </c>
      <c r="AP26" s="148"/>
      <c r="AQ26" s="261"/>
      <c r="AR26" s="261"/>
      <c r="AS26" s="261"/>
      <c r="AT26" s="261"/>
      <c r="AU26" s="148">
        <f>IF(SUM(AT26:AT26)&gt;0,AT26&amp;"/"&amp;#REF!&amp;"/"&amp;#REF!,"")</f>
      </c>
    </row>
    <row r="27" spans="1:47" s="82" customFormat="1" ht="12.75">
      <c r="A27" s="187" t="s">
        <v>140</v>
      </c>
      <c r="B27" s="113" t="s">
        <v>91</v>
      </c>
      <c r="C27" s="100" t="str">
        <f t="shared" si="14"/>
        <v>1    </v>
      </c>
      <c r="D27" s="94">
        <v>1</v>
      </c>
      <c r="E27" s="94"/>
      <c r="F27" s="94"/>
      <c r="G27" s="94"/>
      <c r="H27" s="94"/>
      <c r="I27" s="100" t="str">
        <f t="shared" si="15"/>
        <v>      </v>
      </c>
      <c r="J27" s="95"/>
      <c r="K27" s="95"/>
      <c r="L27" s="95"/>
      <c r="M27" s="95"/>
      <c r="N27" s="95"/>
      <c r="O27" s="95"/>
      <c r="P27" s="95"/>
      <c r="Q27" s="107">
        <v>5</v>
      </c>
      <c r="R27" s="108">
        <f>Q27*36</f>
        <v>180</v>
      </c>
      <c r="S27" s="107">
        <f>SUM(T27:V27)</f>
        <v>54</v>
      </c>
      <c r="T27" s="107">
        <f aca="true" t="shared" si="24" ref="T27:V30">AA27*AA$6+AD27*AD$6+AI27*AI$6+AL27*AL$6</f>
        <v>36</v>
      </c>
      <c r="U27" s="107">
        <f t="shared" si="24"/>
        <v>0</v>
      </c>
      <c r="V27" s="107">
        <f t="shared" si="24"/>
        <v>18</v>
      </c>
      <c r="W27" s="107">
        <v>10</v>
      </c>
      <c r="X27" s="107">
        <v>27</v>
      </c>
      <c r="Y27" s="107">
        <f>R27-S27-X27</f>
        <v>99</v>
      </c>
      <c r="Z27" s="104" t="str">
        <f t="shared" si="17"/>
        <v>2//1</v>
      </c>
      <c r="AA27" s="98">
        <v>2</v>
      </c>
      <c r="AB27" s="98"/>
      <c r="AC27" s="98">
        <v>1</v>
      </c>
      <c r="AD27" s="98"/>
      <c r="AE27" s="98"/>
      <c r="AF27" s="98"/>
      <c r="AG27" s="104">
        <f t="shared" si="18"/>
      </c>
      <c r="AH27" s="104">
        <f t="shared" si="19"/>
      </c>
      <c r="AI27" s="98"/>
      <c r="AJ27" s="98"/>
      <c r="AK27" s="98"/>
      <c r="AL27" s="98"/>
      <c r="AM27" s="98"/>
      <c r="AN27" s="98"/>
      <c r="AO27" s="255">
        <f t="shared" si="20"/>
      </c>
      <c r="AP27" s="148"/>
      <c r="AQ27" s="262">
        <v>5</v>
      </c>
      <c r="AR27" s="262"/>
      <c r="AS27" s="262"/>
      <c r="AT27" s="262"/>
      <c r="AU27" s="148">
        <f>IF(SUM(AT27:AT27)&gt;0,AT27&amp;"/"&amp;#REF!&amp;"/"&amp;#REF!,"")</f>
      </c>
    </row>
    <row r="28" spans="1:47" s="82" customFormat="1" ht="12.75">
      <c r="A28" s="187" t="s">
        <v>141</v>
      </c>
      <c r="B28" s="113" t="s">
        <v>92</v>
      </c>
      <c r="C28" s="100" t="str">
        <f t="shared" si="14"/>
        <v>2    </v>
      </c>
      <c r="D28" s="94">
        <v>2</v>
      </c>
      <c r="E28" s="94"/>
      <c r="F28" s="94"/>
      <c r="G28" s="94"/>
      <c r="H28" s="94"/>
      <c r="I28" s="100" t="str">
        <f t="shared" si="15"/>
        <v>      </v>
      </c>
      <c r="J28" s="95"/>
      <c r="K28" s="95"/>
      <c r="L28" s="95"/>
      <c r="M28" s="95"/>
      <c r="N28" s="95"/>
      <c r="O28" s="95"/>
      <c r="P28" s="95"/>
      <c r="Q28" s="107">
        <v>7</v>
      </c>
      <c r="R28" s="108">
        <f>Q28*36</f>
        <v>252</v>
      </c>
      <c r="S28" s="107">
        <f>SUM(T28:V28)</f>
        <v>68</v>
      </c>
      <c r="T28" s="107">
        <f t="shared" si="24"/>
        <v>34</v>
      </c>
      <c r="U28" s="107">
        <f t="shared" si="24"/>
        <v>0</v>
      </c>
      <c r="V28" s="107">
        <f t="shared" si="24"/>
        <v>34</v>
      </c>
      <c r="W28" s="107">
        <v>14</v>
      </c>
      <c r="X28" s="107">
        <v>27</v>
      </c>
      <c r="Y28" s="107">
        <f>R28-S28-X28</f>
        <v>157</v>
      </c>
      <c r="Z28" s="104">
        <f t="shared" si="17"/>
      </c>
      <c r="AA28" s="98"/>
      <c r="AB28" s="98"/>
      <c r="AC28" s="98"/>
      <c r="AD28" s="98">
        <v>2</v>
      </c>
      <c r="AE28" s="98"/>
      <c r="AF28" s="98">
        <v>2</v>
      </c>
      <c r="AG28" s="104" t="str">
        <f t="shared" si="18"/>
        <v>2//2</v>
      </c>
      <c r="AH28" s="104">
        <f t="shared" si="19"/>
      </c>
      <c r="AI28" s="98"/>
      <c r="AJ28" s="98"/>
      <c r="AK28" s="98"/>
      <c r="AL28" s="98"/>
      <c r="AM28" s="98"/>
      <c r="AN28" s="98"/>
      <c r="AO28" s="255">
        <f t="shared" si="20"/>
      </c>
      <c r="AP28" s="148"/>
      <c r="AQ28" s="262"/>
      <c r="AR28" s="262">
        <v>7</v>
      </c>
      <c r="AS28" s="262"/>
      <c r="AT28" s="262"/>
      <c r="AU28" s="148">
        <f>IF(SUM(AT28:AT28)&gt;0,AT28&amp;"/"&amp;#REF!&amp;"/"&amp;#REF!,"")</f>
      </c>
    </row>
    <row r="29" spans="1:47" s="82" customFormat="1" ht="12.75">
      <c r="A29" s="187" t="s">
        <v>146</v>
      </c>
      <c r="B29" s="189" t="s">
        <v>93</v>
      </c>
      <c r="C29" s="100" t="str">
        <f t="shared" si="14"/>
        <v>3    </v>
      </c>
      <c r="D29" s="94">
        <v>3</v>
      </c>
      <c r="E29" s="94"/>
      <c r="F29" s="94"/>
      <c r="G29" s="94"/>
      <c r="H29" s="94"/>
      <c r="I29" s="100" t="str">
        <f t="shared" si="15"/>
        <v>      </v>
      </c>
      <c r="J29" s="95"/>
      <c r="K29" s="95"/>
      <c r="L29" s="95"/>
      <c r="M29" s="95"/>
      <c r="N29" s="95"/>
      <c r="O29" s="95"/>
      <c r="P29" s="95"/>
      <c r="Q29" s="107">
        <v>5</v>
      </c>
      <c r="R29" s="108">
        <f>Q29*36</f>
        <v>180</v>
      </c>
      <c r="S29" s="107">
        <f>SUM(T29:V29)</f>
        <v>66</v>
      </c>
      <c r="T29" s="107">
        <f t="shared" si="24"/>
        <v>22</v>
      </c>
      <c r="U29" s="107">
        <f t="shared" si="24"/>
        <v>0</v>
      </c>
      <c r="V29" s="107">
        <f t="shared" si="24"/>
        <v>44</v>
      </c>
      <c r="W29" s="107">
        <v>14</v>
      </c>
      <c r="X29" s="107">
        <v>27</v>
      </c>
      <c r="Y29" s="107">
        <f>R29-S29-X29</f>
        <v>87</v>
      </c>
      <c r="Z29" s="104">
        <f t="shared" si="17"/>
      </c>
      <c r="AA29" s="98"/>
      <c r="AB29" s="98"/>
      <c r="AC29" s="98"/>
      <c r="AD29" s="98"/>
      <c r="AE29" s="98"/>
      <c r="AF29" s="98"/>
      <c r="AG29" s="104">
        <f t="shared" si="18"/>
      </c>
      <c r="AH29" s="104" t="str">
        <f t="shared" si="19"/>
        <v>2//4</v>
      </c>
      <c r="AI29" s="98">
        <v>2</v>
      </c>
      <c r="AJ29" s="98"/>
      <c r="AK29" s="98">
        <v>4</v>
      </c>
      <c r="AL29" s="98"/>
      <c r="AM29" s="98"/>
      <c r="AN29" s="98"/>
      <c r="AO29" s="255">
        <f t="shared" si="20"/>
      </c>
      <c r="AP29" s="148"/>
      <c r="AQ29" s="262"/>
      <c r="AR29" s="262"/>
      <c r="AS29" s="262">
        <v>5</v>
      </c>
      <c r="AT29" s="262"/>
      <c r="AU29" s="148">
        <f>IF(SUM(AT29:AT29)&gt;0,AT29&amp;"/"&amp;#REF!&amp;"/"&amp;#REF!,"")</f>
      </c>
    </row>
    <row r="30" spans="1:47" s="82" customFormat="1" ht="12.75">
      <c r="A30" s="187" t="s">
        <v>142</v>
      </c>
      <c r="B30" s="113" t="s">
        <v>94</v>
      </c>
      <c r="C30" s="100" t="str">
        <f t="shared" si="14"/>
        <v>    </v>
      </c>
      <c r="D30" s="94"/>
      <c r="E30" s="94"/>
      <c r="F30" s="94"/>
      <c r="G30" s="94"/>
      <c r="H30" s="94"/>
      <c r="I30" s="100" t="str">
        <f t="shared" si="15"/>
        <v>2      </v>
      </c>
      <c r="J30" s="95">
        <v>2</v>
      </c>
      <c r="K30" s="95"/>
      <c r="L30" s="95"/>
      <c r="M30" s="95"/>
      <c r="N30" s="95"/>
      <c r="O30" s="95"/>
      <c r="P30" s="95"/>
      <c r="Q30" s="107">
        <v>3</v>
      </c>
      <c r="R30" s="108">
        <f>Q30*36</f>
        <v>108</v>
      </c>
      <c r="S30" s="107">
        <f>SUM(T30:V30)</f>
        <v>51</v>
      </c>
      <c r="T30" s="107">
        <f t="shared" si="24"/>
        <v>17</v>
      </c>
      <c r="U30" s="107">
        <f t="shared" si="24"/>
        <v>0</v>
      </c>
      <c r="V30" s="107">
        <f t="shared" si="24"/>
        <v>34</v>
      </c>
      <c r="W30" s="107">
        <v>10</v>
      </c>
      <c r="X30" s="107">
        <v>0</v>
      </c>
      <c r="Y30" s="107">
        <f>R30-S30-X30</f>
        <v>57</v>
      </c>
      <c r="Z30" s="104">
        <f t="shared" si="17"/>
      </c>
      <c r="AA30" s="98"/>
      <c r="AB30" s="98"/>
      <c r="AC30" s="98"/>
      <c r="AD30" s="98">
        <v>1</v>
      </c>
      <c r="AE30" s="98"/>
      <c r="AF30" s="98">
        <v>2</v>
      </c>
      <c r="AG30" s="104" t="str">
        <f t="shared" si="18"/>
        <v>1//2</v>
      </c>
      <c r="AH30" s="104">
        <f t="shared" si="19"/>
      </c>
      <c r="AI30" s="98"/>
      <c r="AJ30" s="98"/>
      <c r="AK30" s="98"/>
      <c r="AL30" s="98"/>
      <c r="AM30" s="98"/>
      <c r="AN30" s="98"/>
      <c r="AO30" s="255">
        <f t="shared" si="20"/>
      </c>
      <c r="AP30" s="148"/>
      <c r="AQ30" s="262"/>
      <c r="AR30" s="262">
        <v>3</v>
      </c>
      <c r="AS30" s="262"/>
      <c r="AT30" s="262"/>
      <c r="AU30" s="148">
        <f>IF(SUM(AT30:AT30)&gt;0,AT30&amp;"/"&amp;#REF!&amp;"/"&amp;#REF!,"")</f>
      </c>
    </row>
    <row r="31" spans="1:47" s="82" customFormat="1" ht="13.5">
      <c r="A31" s="123"/>
      <c r="B31" s="111" t="s">
        <v>85</v>
      </c>
      <c r="C31" s="100" t="str">
        <f t="shared" si="14"/>
        <v>    </v>
      </c>
      <c r="D31" s="94"/>
      <c r="E31" s="94"/>
      <c r="F31" s="94"/>
      <c r="G31" s="94"/>
      <c r="H31" s="94"/>
      <c r="I31" s="100" t="str">
        <f t="shared" si="15"/>
        <v>      </v>
      </c>
      <c r="J31" s="95"/>
      <c r="K31" s="95"/>
      <c r="L31" s="95"/>
      <c r="M31" s="95"/>
      <c r="N31" s="95"/>
      <c r="O31" s="95"/>
      <c r="P31" s="95"/>
      <c r="Q31" s="112">
        <f>SUM(Q32:Q34)</f>
        <v>10</v>
      </c>
      <c r="R31" s="112">
        <f aca="true" t="shared" si="25" ref="R31:Y31">SUM(R32:R34)</f>
        <v>360</v>
      </c>
      <c r="S31" s="112">
        <f t="shared" si="25"/>
        <v>112</v>
      </c>
      <c r="T31" s="112">
        <f t="shared" si="25"/>
        <v>22</v>
      </c>
      <c r="U31" s="112">
        <f t="shared" si="25"/>
        <v>34</v>
      </c>
      <c r="V31" s="112">
        <f t="shared" si="25"/>
        <v>56</v>
      </c>
      <c r="W31" s="112">
        <f>SUM(W32:W34)</f>
        <v>24</v>
      </c>
      <c r="X31" s="112">
        <f t="shared" si="25"/>
        <v>27</v>
      </c>
      <c r="Y31" s="112">
        <f t="shared" si="25"/>
        <v>221</v>
      </c>
      <c r="Z31" s="104">
        <f t="shared" si="17"/>
      </c>
      <c r="AA31" s="98"/>
      <c r="AB31" s="98"/>
      <c r="AC31" s="98"/>
      <c r="AD31" s="98"/>
      <c r="AE31" s="98"/>
      <c r="AF31" s="98"/>
      <c r="AG31" s="104">
        <f t="shared" si="18"/>
      </c>
      <c r="AH31" s="104">
        <f t="shared" si="19"/>
      </c>
      <c r="AI31" s="98"/>
      <c r="AJ31" s="98"/>
      <c r="AK31" s="98"/>
      <c r="AL31" s="98"/>
      <c r="AM31" s="98"/>
      <c r="AN31" s="98"/>
      <c r="AO31" s="255">
        <f t="shared" si="20"/>
      </c>
      <c r="AP31" s="148"/>
      <c r="AQ31" s="261"/>
      <c r="AR31" s="261"/>
      <c r="AS31" s="261"/>
      <c r="AT31" s="261"/>
      <c r="AU31" s="148">
        <f>IF(SUM(AT31:AT31)&gt;0,AT31&amp;"/"&amp;#REF!&amp;"/"&amp;#REF!,"")</f>
      </c>
    </row>
    <row r="32" spans="1:47" s="82" customFormat="1" ht="12.75">
      <c r="A32" s="187" t="s">
        <v>143</v>
      </c>
      <c r="B32" s="113" t="s">
        <v>148</v>
      </c>
      <c r="C32" s="100" t="str">
        <f t="shared" si="14"/>
        <v>    </v>
      </c>
      <c r="D32" s="94"/>
      <c r="E32" s="94"/>
      <c r="F32" s="94"/>
      <c r="G32" s="94"/>
      <c r="H32" s="94"/>
      <c r="I32" s="191" t="str">
        <f t="shared" si="15"/>
        <v>2      </v>
      </c>
      <c r="J32" s="95">
        <v>2</v>
      </c>
      <c r="K32" s="95"/>
      <c r="L32" s="95"/>
      <c r="M32" s="95"/>
      <c r="N32" s="95"/>
      <c r="O32" s="95"/>
      <c r="P32" s="95"/>
      <c r="Q32" s="107">
        <v>3</v>
      </c>
      <c r="R32" s="167">
        <f>Q32*36</f>
        <v>108</v>
      </c>
      <c r="S32" s="107">
        <f>SUM(T32:V32)</f>
        <v>34</v>
      </c>
      <c r="T32" s="107">
        <f aca="true" t="shared" si="26" ref="T32:V34">AA32*AA$6+AD32*AD$6+AI32*AI$6+AL32*AL$6</f>
        <v>0</v>
      </c>
      <c r="U32" s="107">
        <f t="shared" si="26"/>
        <v>34</v>
      </c>
      <c r="V32" s="107">
        <f t="shared" si="26"/>
        <v>0</v>
      </c>
      <c r="W32" s="107">
        <v>8</v>
      </c>
      <c r="X32" s="107">
        <v>0</v>
      </c>
      <c r="Y32" s="107">
        <f>R32-S32-X32</f>
        <v>74</v>
      </c>
      <c r="Z32" s="104">
        <f t="shared" si="17"/>
      </c>
      <c r="AA32" s="98"/>
      <c r="AB32" s="98"/>
      <c r="AC32" s="98"/>
      <c r="AD32" s="98"/>
      <c r="AE32" s="98">
        <v>2</v>
      </c>
      <c r="AF32" s="98"/>
      <c r="AG32" s="104" t="str">
        <f t="shared" si="18"/>
        <v>/2/</v>
      </c>
      <c r="AH32" s="104">
        <f t="shared" si="19"/>
      </c>
      <c r="AI32" s="98"/>
      <c r="AJ32" s="98"/>
      <c r="AK32" s="98"/>
      <c r="AL32" s="98"/>
      <c r="AM32" s="98"/>
      <c r="AN32" s="98"/>
      <c r="AO32" s="255">
        <f t="shared" si="20"/>
      </c>
      <c r="AP32" s="148"/>
      <c r="AQ32" s="262"/>
      <c r="AR32" s="262">
        <v>3</v>
      </c>
      <c r="AS32" s="262"/>
      <c r="AT32" s="262"/>
      <c r="AU32" s="148">
        <f>IF(SUM(AT32:AT32)&gt;0,AT32&amp;"/"&amp;#REF!&amp;"/"&amp;#REF!,"")</f>
      </c>
    </row>
    <row r="33" spans="1:47" s="82" customFormat="1" ht="25.5">
      <c r="A33" s="187" t="s">
        <v>144</v>
      </c>
      <c r="B33" s="113" t="s">
        <v>149</v>
      </c>
      <c r="C33" s="100" t="str">
        <f t="shared" si="14"/>
        <v>3    </v>
      </c>
      <c r="D33" s="94">
        <v>3</v>
      </c>
      <c r="E33" s="94"/>
      <c r="F33" s="94"/>
      <c r="G33" s="94"/>
      <c r="H33" s="94"/>
      <c r="I33" s="100" t="str">
        <f t="shared" si="15"/>
        <v>      </v>
      </c>
      <c r="J33" s="95"/>
      <c r="K33" s="95"/>
      <c r="L33" s="95"/>
      <c r="M33" s="95"/>
      <c r="N33" s="95"/>
      <c r="O33" s="95"/>
      <c r="P33" s="95"/>
      <c r="Q33" s="107">
        <v>4</v>
      </c>
      <c r="R33" s="167">
        <f>Q33*36</f>
        <v>144</v>
      </c>
      <c r="S33" s="107">
        <f>SUM(T33:V33)</f>
        <v>44</v>
      </c>
      <c r="T33" s="107">
        <f t="shared" si="26"/>
        <v>22</v>
      </c>
      <c r="U33" s="107">
        <f t="shared" si="26"/>
        <v>0</v>
      </c>
      <c r="V33" s="107">
        <f t="shared" si="26"/>
        <v>22</v>
      </c>
      <c r="W33" s="107">
        <v>10</v>
      </c>
      <c r="X33" s="107">
        <v>27</v>
      </c>
      <c r="Y33" s="107">
        <f>R33-S33-X33</f>
        <v>73</v>
      </c>
      <c r="Z33" s="104">
        <f t="shared" si="17"/>
      </c>
      <c r="AA33" s="98"/>
      <c r="AB33" s="98"/>
      <c r="AC33" s="98"/>
      <c r="AD33" s="98"/>
      <c r="AE33" s="98"/>
      <c r="AF33" s="98"/>
      <c r="AG33" s="104">
        <f t="shared" si="18"/>
      </c>
      <c r="AH33" s="104" t="str">
        <f t="shared" si="19"/>
        <v>2//2</v>
      </c>
      <c r="AI33" s="98">
        <v>2</v>
      </c>
      <c r="AJ33" s="98"/>
      <c r="AK33" s="98">
        <v>2</v>
      </c>
      <c r="AL33" s="98"/>
      <c r="AM33" s="98"/>
      <c r="AN33" s="98"/>
      <c r="AO33" s="255">
        <f t="shared" si="20"/>
      </c>
      <c r="AP33" s="148"/>
      <c r="AQ33" s="262"/>
      <c r="AR33" s="262"/>
      <c r="AS33" s="262">
        <v>4</v>
      </c>
      <c r="AT33" s="262"/>
      <c r="AU33" s="148">
        <f>IF(SUM(AT33:AT33)&gt;0,AT33&amp;"/"&amp;#REF!&amp;"/"&amp;#REF!,"")</f>
      </c>
    </row>
    <row r="34" spans="1:47" s="82" customFormat="1" ht="12.75">
      <c r="A34" s="187" t="s">
        <v>147</v>
      </c>
      <c r="B34" s="190" t="s">
        <v>150</v>
      </c>
      <c r="C34" s="100" t="str">
        <f t="shared" si="14"/>
        <v>    </v>
      </c>
      <c r="D34" s="94"/>
      <c r="E34" s="94"/>
      <c r="F34" s="94"/>
      <c r="G34" s="94"/>
      <c r="H34" s="94"/>
      <c r="I34" s="100" t="str">
        <f t="shared" si="15"/>
        <v>2      </v>
      </c>
      <c r="J34" s="95">
        <v>2</v>
      </c>
      <c r="K34" s="95"/>
      <c r="L34" s="95"/>
      <c r="M34" s="95"/>
      <c r="N34" s="95"/>
      <c r="O34" s="95"/>
      <c r="P34" s="95"/>
      <c r="Q34" s="107">
        <v>3</v>
      </c>
      <c r="R34" s="167">
        <f>Q34*36</f>
        <v>108</v>
      </c>
      <c r="S34" s="107">
        <f>SUM(T34:V34)</f>
        <v>34</v>
      </c>
      <c r="T34" s="107">
        <f t="shared" si="26"/>
        <v>0</v>
      </c>
      <c r="U34" s="107">
        <f t="shared" si="26"/>
        <v>0</v>
      </c>
      <c r="V34" s="107">
        <f t="shared" si="26"/>
        <v>34</v>
      </c>
      <c r="W34" s="107">
        <v>6</v>
      </c>
      <c r="X34" s="107">
        <v>0</v>
      </c>
      <c r="Y34" s="107">
        <f>R34-S34-X34</f>
        <v>74</v>
      </c>
      <c r="Z34" s="104">
        <f t="shared" si="17"/>
      </c>
      <c r="AA34" s="98"/>
      <c r="AB34" s="98"/>
      <c r="AC34" s="98"/>
      <c r="AD34" s="98"/>
      <c r="AE34" s="98"/>
      <c r="AF34" s="98">
        <v>2</v>
      </c>
      <c r="AG34" s="188" t="str">
        <f t="shared" si="18"/>
        <v>//2</v>
      </c>
      <c r="AH34" s="104">
        <f t="shared" si="19"/>
      </c>
      <c r="AI34" s="98"/>
      <c r="AJ34" s="98"/>
      <c r="AK34" s="98"/>
      <c r="AL34" s="98"/>
      <c r="AM34" s="98"/>
      <c r="AN34" s="98"/>
      <c r="AO34" s="255">
        <f t="shared" si="20"/>
      </c>
      <c r="AP34" s="148"/>
      <c r="AQ34" s="262"/>
      <c r="AR34" s="262">
        <v>3</v>
      </c>
      <c r="AS34" s="262"/>
      <c r="AT34" s="262"/>
      <c r="AU34" s="148">
        <f>IF(SUM(AT34:AT34)&gt;0,AT34&amp;"/"&amp;#REF!&amp;"/"&amp;#REF!,"")</f>
      </c>
    </row>
    <row r="35" spans="1:47" s="82" customFormat="1" ht="24" customHeight="1">
      <c r="A35" s="171" t="s">
        <v>95</v>
      </c>
      <c r="B35" s="172" t="s">
        <v>161</v>
      </c>
      <c r="C35" s="116" t="str">
        <f>D35&amp;" "&amp;E35&amp;" "&amp;G35&amp;" "&amp;H35</f>
        <v>   </v>
      </c>
      <c r="D35" s="101"/>
      <c r="E35" s="101"/>
      <c r="F35" s="101"/>
      <c r="G35" s="101"/>
      <c r="H35" s="101"/>
      <c r="I35" s="116" t="str">
        <f>J35&amp;" "&amp;K35&amp;" "&amp;O35&amp;" "&amp;P35</f>
        <v>   </v>
      </c>
      <c r="J35" s="102"/>
      <c r="K35" s="102"/>
      <c r="L35" s="102"/>
      <c r="M35" s="102"/>
      <c r="N35" s="102"/>
      <c r="O35" s="102"/>
      <c r="P35" s="102"/>
      <c r="Q35" s="173">
        <v>45</v>
      </c>
      <c r="R35" s="174">
        <f>Q35*36</f>
        <v>1620</v>
      </c>
      <c r="S35" s="173">
        <f>SUM(T35:V35)</f>
        <v>0</v>
      </c>
      <c r="T35" s="173">
        <f aca="true" t="shared" si="27" ref="T35:V36">AA35*AA$6+AD35*AD$6+AI35*AI$6+AL35*AL$6</f>
        <v>0</v>
      </c>
      <c r="U35" s="173">
        <f t="shared" si="27"/>
        <v>0</v>
      </c>
      <c r="V35" s="173">
        <f t="shared" si="27"/>
        <v>0</v>
      </c>
      <c r="W35" s="173">
        <v>0</v>
      </c>
      <c r="X35" s="173">
        <v>0</v>
      </c>
      <c r="Y35" s="173">
        <f>R35-S35</f>
        <v>1620</v>
      </c>
      <c r="Z35" s="124">
        <f t="shared" si="17"/>
      </c>
      <c r="AA35" s="125"/>
      <c r="AB35" s="125"/>
      <c r="AC35" s="125"/>
      <c r="AD35" s="125"/>
      <c r="AE35" s="125"/>
      <c r="AF35" s="125"/>
      <c r="AG35" s="124">
        <f t="shared" si="18"/>
      </c>
      <c r="AH35" s="124">
        <f t="shared" si="19"/>
      </c>
      <c r="AI35" s="125"/>
      <c r="AJ35" s="125"/>
      <c r="AK35" s="125"/>
      <c r="AL35" s="125"/>
      <c r="AM35" s="125"/>
      <c r="AN35" s="125"/>
      <c r="AO35" s="256">
        <f t="shared" si="20"/>
      </c>
      <c r="AP35" s="231"/>
      <c r="AQ35" s="263"/>
      <c r="AR35" s="263"/>
      <c r="AS35" s="263"/>
      <c r="AT35" s="263"/>
      <c r="AU35" s="231">
        <f>IF(SUM(AT35:AT35)&gt;0,AT35&amp;"/"&amp;#REF!&amp;"/"&amp;#REF!,"")</f>
      </c>
    </row>
    <row r="36" spans="1:47" s="82" customFormat="1" ht="21" customHeight="1">
      <c r="A36" s="171" t="s">
        <v>97</v>
      </c>
      <c r="B36" s="116" t="s">
        <v>49</v>
      </c>
      <c r="C36" s="175" t="str">
        <f>D36&amp;" "&amp;E36&amp;" "&amp;F36&amp;" "&amp;G36&amp;" "&amp;H36</f>
        <v>    </v>
      </c>
      <c r="D36" s="176"/>
      <c r="E36" s="176"/>
      <c r="F36" s="176"/>
      <c r="G36" s="176"/>
      <c r="H36" s="176"/>
      <c r="I36" s="175" t="str">
        <f>J36&amp;" "&amp;K36&amp;" "&amp;L36&amp;" "&amp;M36&amp;" "&amp;N36&amp;" "&amp;O36&amp;" "&amp;P36</f>
        <v>      </v>
      </c>
      <c r="J36" s="177"/>
      <c r="K36" s="177"/>
      <c r="L36" s="177"/>
      <c r="M36" s="177"/>
      <c r="N36" s="177"/>
      <c r="O36" s="177"/>
      <c r="P36" s="177"/>
      <c r="Q36" s="173">
        <v>9</v>
      </c>
      <c r="R36" s="174">
        <f>Q36*36</f>
        <v>324</v>
      </c>
      <c r="S36" s="173">
        <f>SUM(T36:V36)</f>
        <v>0</v>
      </c>
      <c r="T36" s="173">
        <f t="shared" si="27"/>
        <v>0</v>
      </c>
      <c r="U36" s="173">
        <f t="shared" si="27"/>
        <v>0</v>
      </c>
      <c r="V36" s="173">
        <f t="shared" si="27"/>
        <v>0</v>
      </c>
      <c r="W36" s="173">
        <v>0</v>
      </c>
      <c r="X36" s="173">
        <v>0</v>
      </c>
      <c r="Y36" s="173">
        <f>R36-S36</f>
        <v>324</v>
      </c>
      <c r="Z36" s="124">
        <f t="shared" si="17"/>
      </c>
      <c r="AA36" s="125"/>
      <c r="AB36" s="125"/>
      <c r="AC36" s="125"/>
      <c r="AD36" s="125"/>
      <c r="AE36" s="125"/>
      <c r="AF36" s="125"/>
      <c r="AG36" s="124">
        <f t="shared" si="18"/>
      </c>
      <c r="AH36" s="124">
        <f t="shared" si="19"/>
      </c>
      <c r="AI36" s="125"/>
      <c r="AJ36" s="125"/>
      <c r="AK36" s="125"/>
      <c r="AL36" s="125"/>
      <c r="AM36" s="125"/>
      <c r="AN36" s="125"/>
      <c r="AO36" s="256">
        <f t="shared" si="20"/>
      </c>
      <c r="AP36" s="231"/>
      <c r="AQ36" s="272"/>
      <c r="AR36" s="272">
        <v>9</v>
      </c>
      <c r="AS36" s="272">
        <v>12</v>
      </c>
      <c r="AT36" s="272">
        <v>24</v>
      </c>
      <c r="AU36" s="231"/>
    </row>
    <row r="37" spans="1:47" s="82" customFormat="1" ht="21" customHeight="1">
      <c r="A37" s="323" t="s">
        <v>98</v>
      </c>
      <c r="B37" s="324"/>
      <c r="C37" s="126" t="str">
        <f>D37&amp;" "&amp;E37&amp;" "&amp;F37&amp;" "&amp;G37&amp;" "&amp;H37</f>
        <v>    </v>
      </c>
      <c r="D37" s="127"/>
      <c r="E37" s="127"/>
      <c r="F37" s="127"/>
      <c r="G37" s="127"/>
      <c r="H37" s="127"/>
      <c r="I37" s="126" t="str">
        <f>J37&amp;" "&amp;K37&amp;" "&amp;L37&amp;" "&amp;M37&amp;" "&amp;N37&amp;" "&amp;O37&amp;" "&amp;P37</f>
        <v>      </v>
      </c>
      <c r="J37" s="128"/>
      <c r="K37" s="128"/>
      <c r="L37" s="128"/>
      <c r="M37" s="128"/>
      <c r="N37" s="128"/>
      <c r="O37" s="128"/>
      <c r="P37" s="128"/>
      <c r="Q37" s="129">
        <f aca="true" t="shared" si="28" ref="Q37:Y37">Q8+Q21+Q35+Q36</f>
        <v>120</v>
      </c>
      <c r="R37" s="129">
        <f t="shared" si="28"/>
        <v>4320</v>
      </c>
      <c r="S37" s="129">
        <f t="shared" si="28"/>
        <v>789</v>
      </c>
      <c r="T37" s="129">
        <f t="shared" si="28"/>
        <v>313</v>
      </c>
      <c r="U37" s="129">
        <f t="shared" si="28"/>
        <v>34</v>
      </c>
      <c r="V37" s="129">
        <f t="shared" si="28"/>
        <v>442</v>
      </c>
      <c r="W37" s="129">
        <f t="shared" si="28"/>
        <v>164</v>
      </c>
      <c r="X37" s="129">
        <f t="shared" si="28"/>
        <v>270</v>
      </c>
      <c r="Y37" s="129">
        <f t="shared" si="28"/>
        <v>3261</v>
      </c>
      <c r="Z37" s="130">
        <f t="shared" si="17"/>
      </c>
      <c r="AA37" s="131"/>
      <c r="AB37" s="131"/>
      <c r="AC37" s="131"/>
      <c r="AD37" s="131"/>
      <c r="AE37" s="131"/>
      <c r="AF37" s="131"/>
      <c r="AG37" s="130">
        <f t="shared" si="18"/>
      </c>
      <c r="AH37" s="130">
        <f t="shared" si="19"/>
      </c>
      <c r="AI37" s="131"/>
      <c r="AJ37" s="131"/>
      <c r="AK37" s="131"/>
      <c r="AL37" s="131"/>
      <c r="AM37" s="131"/>
      <c r="AN37" s="131"/>
      <c r="AO37" s="257">
        <f t="shared" si="20"/>
      </c>
      <c r="AP37" s="251">
        <f>IF(SUM(AQ37:AS37)&gt;0,AQ37&amp;"/"&amp;AR37&amp;"/"&amp;AS37,"")</f>
      </c>
      <c r="AQ37" s="273"/>
      <c r="AR37" s="273"/>
      <c r="AS37" s="273"/>
      <c r="AT37" s="273">
        <v>9</v>
      </c>
      <c r="AU37" s="251"/>
    </row>
    <row r="38" spans="1:47" s="82" customFormat="1" ht="12.75" customHeight="1">
      <c r="A38" s="114"/>
      <c r="B38" s="342" t="s">
        <v>99</v>
      </c>
      <c r="C38" s="132" t="s">
        <v>100</v>
      </c>
      <c r="D38" s="133"/>
      <c r="E38" s="133"/>
      <c r="F38" s="133"/>
      <c r="G38" s="133"/>
      <c r="H38" s="133"/>
      <c r="I38" s="100"/>
      <c r="J38" s="95"/>
      <c r="K38" s="95"/>
      <c r="L38" s="95"/>
      <c r="M38" s="95"/>
      <c r="N38" s="95"/>
      <c r="O38" s="95"/>
      <c r="P38" s="95"/>
      <c r="Q38" s="132"/>
      <c r="R38" s="132"/>
      <c r="S38" s="132"/>
      <c r="T38" s="132"/>
      <c r="U38" s="132"/>
      <c r="V38" s="132"/>
      <c r="W38" s="132"/>
      <c r="X38" s="132"/>
      <c r="Y38" s="132"/>
      <c r="Z38" s="134">
        <f>SUM(AA38:AC38)</f>
        <v>18</v>
      </c>
      <c r="AA38" s="135">
        <f aca="true" t="shared" si="29" ref="AA38:AF38">SUM(AA10:AA34)</f>
        <v>9</v>
      </c>
      <c r="AB38" s="135">
        <f t="shared" si="29"/>
        <v>0</v>
      </c>
      <c r="AC38" s="135">
        <f t="shared" si="29"/>
        <v>9</v>
      </c>
      <c r="AD38" s="135">
        <f t="shared" si="29"/>
        <v>5</v>
      </c>
      <c r="AE38" s="135">
        <f t="shared" si="29"/>
        <v>2</v>
      </c>
      <c r="AF38" s="135">
        <f t="shared" si="29"/>
        <v>10</v>
      </c>
      <c r="AG38" s="134">
        <f>SUM(AD38:AF38)</f>
        <v>17</v>
      </c>
      <c r="AH38" s="134">
        <f>SUM(AI38:AK38)</f>
        <v>16</v>
      </c>
      <c r="AI38" s="135">
        <f aca="true" t="shared" si="30" ref="AI38:AN38">SUM(AI10:AI34)</f>
        <v>6</v>
      </c>
      <c r="AJ38" s="135">
        <f t="shared" si="30"/>
        <v>0</v>
      </c>
      <c r="AK38" s="135">
        <f t="shared" si="30"/>
        <v>10</v>
      </c>
      <c r="AL38" s="135">
        <f t="shared" si="30"/>
        <v>0</v>
      </c>
      <c r="AM38" s="135">
        <f t="shared" si="30"/>
        <v>0</v>
      </c>
      <c r="AN38" s="135">
        <f t="shared" si="30"/>
        <v>0</v>
      </c>
      <c r="AO38" s="258">
        <f>SUM(AL38:AN38)</f>
        <v>0</v>
      </c>
      <c r="AP38" s="253"/>
      <c r="AQ38" s="264">
        <f>SUM(AQ10:AQ36)</f>
        <v>26</v>
      </c>
      <c r="AR38" s="264">
        <f>SUM(AR10:AR36)</f>
        <v>34</v>
      </c>
      <c r="AS38" s="264">
        <f>SUM(AS10:AS36)</f>
        <v>27</v>
      </c>
      <c r="AT38" s="264">
        <f>SUM(AT10:AT37)</f>
        <v>33</v>
      </c>
      <c r="AU38" s="253">
        <f>SUM(AQ38:AT38)</f>
        <v>120</v>
      </c>
    </row>
    <row r="39" spans="1:47" s="82" customFormat="1" ht="12.75">
      <c r="A39" s="114"/>
      <c r="B39" s="342"/>
      <c r="C39" s="136" t="s">
        <v>101</v>
      </c>
      <c r="D39" s="137"/>
      <c r="E39" s="137"/>
      <c r="F39" s="137"/>
      <c r="G39" s="137"/>
      <c r="H39" s="137"/>
      <c r="I39" s="138"/>
      <c r="J39" s="95"/>
      <c r="K39" s="95"/>
      <c r="L39" s="95"/>
      <c r="M39" s="95"/>
      <c r="N39" s="95"/>
      <c r="O39" s="95"/>
      <c r="P39" s="95"/>
      <c r="Q39" s="132"/>
      <c r="R39" s="132"/>
      <c r="S39" s="132"/>
      <c r="T39" s="132"/>
      <c r="U39" s="132"/>
      <c r="V39" s="132"/>
      <c r="W39" s="132"/>
      <c r="X39" s="132"/>
      <c r="Y39" s="132"/>
      <c r="Z39" s="132">
        <f>SUM(AA10:AC34)*Z6</f>
        <v>324</v>
      </c>
      <c r="AA39" s="139"/>
      <c r="AB39" s="139"/>
      <c r="AC39" s="139"/>
      <c r="AD39" s="139"/>
      <c r="AE39" s="139"/>
      <c r="AF39" s="139"/>
      <c r="AG39" s="132">
        <f>SUM(AD10:AF34)*AG6</f>
        <v>289</v>
      </c>
      <c r="AH39" s="132">
        <f>SUM(AI10:AK34)*AH6</f>
        <v>176</v>
      </c>
      <c r="AI39" s="139"/>
      <c r="AJ39" s="139"/>
      <c r="AK39" s="139"/>
      <c r="AL39" s="139"/>
      <c r="AM39" s="139"/>
      <c r="AN39" s="139"/>
      <c r="AO39" s="259">
        <f>SUM(AL11:AN34)*AO6</f>
        <v>0</v>
      </c>
      <c r="AP39" s="144"/>
      <c r="AQ39" s="265"/>
      <c r="AR39" s="265"/>
      <c r="AS39" s="265"/>
      <c r="AT39" s="265"/>
      <c r="AU39" s="144"/>
    </row>
    <row r="40" spans="1:47" s="82" customFormat="1" ht="12.75">
      <c r="A40" s="114"/>
      <c r="B40" s="140">
        <f>(S37)/46</f>
        <v>17.152173913043477</v>
      </c>
      <c r="C40" s="132" t="s">
        <v>102</v>
      </c>
      <c r="D40" s="133"/>
      <c r="E40" s="133"/>
      <c r="F40" s="133"/>
      <c r="G40" s="133"/>
      <c r="H40" s="133"/>
      <c r="I40" s="100"/>
      <c r="J40" s="95"/>
      <c r="K40" s="95"/>
      <c r="L40" s="95"/>
      <c r="M40" s="95"/>
      <c r="N40" s="95"/>
      <c r="O40" s="95"/>
      <c r="P40" s="95"/>
      <c r="Q40" s="132"/>
      <c r="R40" s="132"/>
      <c r="S40" s="132"/>
      <c r="T40" s="132">
        <f>SUM(Z40:AO40)</f>
        <v>10</v>
      </c>
      <c r="U40" s="132"/>
      <c r="V40" s="132"/>
      <c r="W40" s="132"/>
      <c r="X40" s="132"/>
      <c r="Y40" s="132"/>
      <c r="Z40" s="188">
        <f>COUNTIF($D$10:$H$34,Z5)</f>
        <v>4</v>
      </c>
      <c r="AA40" s="141">
        <f aca="true" t="shared" si="31" ref="AA40:AF40">COUNTIF($D$8:$H$37,AA5)</f>
        <v>0</v>
      </c>
      <c r="AB40" s="141">
        <f t="shared" si="31"/>
        <v>0</v>
      </c>
      <c r="AC40" s="141">
        <f t="shared" si="31"/>
        <v>0</v>
      </c>
      <c r="AD40" s="141">
        <f t="shared" si="31"/>
        <v>0</v>
      </c>
      <c r="AE40" s="141">
        <f t="shared" si="31"/>
        <v>0</v>
      </c>
      <c r="AF40" s="141">
        <f t="shared" si="31"/>
        <v>0</v>
      </c>
      <c r="AG40" s="104">
        <f>COUNTIF($D$10:$H$34,AG5)</f>
        <v>4</v>
      </c>
      <c r="AH40" s="104">
        <f>COUNTIF($D$10:$H$34,AH5)</f>
        <v>2</v>
      </c>
      <c r="AI40" s="141">
        <f aca="true" t="shared" si="32" ref="AI40:AN40">COUNTIF($D$8:$H$37,AI5)</f>
        <v>0</v>
      </c>
      <c r="AJ40" s="141">
        <f t="shared" si="32"/>
        <v>0</v>
      </c>
      <c r="AK40" s="141">
        <f t="shared" si="32"/>
        <v>0</v>
      </c>
      <c r="AL40" s="141">
        <f t="shared" si="32"/>
        <v>0</v>
      </c>
      <c r="AM40" s="141">
        <f t="shared" si="32"/>
        <v>0</v>
      </c>
      <c r="AN40" s="141">
        <f t="shared" si="32"/>
        <v>0</v>
      </c>
      <c r="AO40" s="255">
        <f>COUNTIF($D$10:$H$34,AO5)</f>
        <v>0</v>
      </c>
      <c r="AP40" s="148"/>
      <c r="AQ40" s="266"/>
      <c r="AR40" s="266"/>
      <c r="AS40" s="266"/>
      <c r="AT40" s="266"/>
      <c r="AU40" s="148"/>
    </row>
    <row r="41" spans="1:47" s="82" customFormat="1" ht="12.75">
      <c r="A41" s="114"/>
      <c r="B41" s="115"/>
      <c r="C41" s="132" t="s">
        <v>103</v>
      </c>
      <c r="D41" s="133"/>
      <c r="E41" s="133"/>
      <c r="F41" s="133"/>
      <c r="G41" s="133"/>
      <c r="H41" s="133"/>
      <c r="I41" s="100"/>
      <c r="J41" s="95"/>
      <c r="K41" s="95"/>
      <c r="L41" s="95"/>
      <c r="M41" s="95"/>
      <c r="N41" s="95"/>
      <c r="O41" s="95"/>
      <c r="P41" s="95"/>
      <c r="Q41" s="132"/>
      <c r="R41" s="132"/>
      <c r="S41" s="132"/>
      <c r="T41" s="132">
        <f>SUM(Z41:AO41)</f>
        <v>9</v>
      </c>
      <c r="U41" s="132"/>
      <c r="V41" s="132"/>
      <c r="W41" s="132"/>
      <c r="X41" s="132"/>
      <c r="Y41" s="132"/>
      <c r="Z41" s="104">
        <f>COUNTIF($J$10:$P$34,Z5)</f>
        <v>4</v>
      </c>
      <c r="AA41" s="141">
        <f aca="true" t="shared" si="33" ref="AA41:AF41">COUNTIF($J$8:$P$37,AA5)</f>
        <v>0</v>
      </c>
      <c r="AB41" s="141">
        <f t="shared" si="33"/>
        <v>0</v>
      </c>
      <c r="AC41" s="141">
        <f t="shared" si="33"/>
        <v>0</v>
      </c>
      <c r="AD41" s="141">
        <f t="shared" si="33"/>
        <v>0</v>
      </c>
      <c r="AE41" s="141">
        <f t="shared" si="33"/>
        <v>0</v>
      </c>
      <c r="AF41" s="141">
        <f t="shared" si="33"/>
        <v>0</v>
      </c>
      <c r="AG41" s="104">
        <f>COUNTIF($J$10:$P$34,AG5)</f>
        <v>3</v>
      </c>
      <c r="AH41" s="104">
        <f>COUNTIF($J$10:$P$34,AH5)</f>
        <v>2</v>
      </c>
      <c r="AI41" s="141">
        <f aca="true" t="shared" si="34" ref="AI41:AN41">COUNTIF($J$8:$P$37,AI5)</f>
        <v>0</v>
      </c>
      <c r="AJ41" s="141">
        <f t="shared" si="34"/>
        <v>0</v>
      </c>
      <c r="AK41" s="141">
        <f t="shared" si="34"/>
        <v>0</v>
      </c>
      <c r="AL41" s="141">
        <f t="shared" si="34"/>
        <v>0</v>
      </c>
      <c r="AM41" s="141">
        <f t="shared" si="34"/>
        <v>0</v>
      </c>
      <c r="AN41" s="141">
        <f t="shared" si="34"/>
        <v>0</v>
      </c>
      <c r="AO41" s="255">
        <f>COUNTIF($J$10:$P$34,AO5)</f>
        <v>0</v>
      </c>
      <c r="AP41" s="148"/>
      <c r="AQ41" s="266"/>
      <c r="AR41" s="266"/>
      <c r="AS41" s="266"/>
      <c r="AT41" s="266"/>
      <c r="AU41" s="148"/>
    </row>
    <row r="42" spans="1:47" s="82" customFormat="1" ht="12.75">
      <c r="A42" s="142"/>
      <c r="B42" s="143"/>
      <c r="C42" s="144"/>
      <c r="D42" s="145"/>
      <c r="E42" s="145"/>
      <c r="F42" s="145"/>
      <c r="G42" s="145"/>
      <c r="H42" s="145"/>
      <c r="I42" s="146"/>
      <c r="J42" s="147"/>
      <c r="K42" s="147"/>
      <c r="L42" s="147"/>
      <c r="M42" s="147"/>
      <c r="N42" s="147"/>
      <c r="O42" s="147"/>
      <c r="P42" s="147"/>
      <c r="Q42" s="144"/>
      <c r="R42" s="144"/>
      <c r="S42" s="144"/>
      <c r="T42" s="144"/>
      <c r="U42" s="144"/>
      <c r="V42" s="144"/>
      <c r="W42" s="144"/>
      <c r="X42" s="144"/>
      <c r="Y42" s="144"/>
      <c r="Z42" s="148"/>
      <c r="AA42" s="149"/>
      <c r="AB42" s="149"/>
      <c r="AC42" s="149"/>
      <c r="AD42" s="149"/>
      <c r="AE42" s="149"/>
      <c r="AF42" s="149"/>
      <c r="AG42" s="148"/>
      <c r="AH42" s="148"/>
      <c r="AI42" s="149"/>
      <c r="AJ42" s="149"/>
      <c r="AK42" s="149"/>
      <c r="AL42" s="149"/>
      <c r="AM42" s="149"/>
      <c r="AN42" s="149"/>
      <c r="AO42" s="148"/>
      <c r="AP42" s="148"/>
      <c r="AQ42" s="266"/>
      <c r="AR42" s="266"/>
      <c r="AS42" s="266"/>
      <c r="AT42" s="266"/>
      <c r="AU42" s="148"/>
    </row>
    <row r="43" spans="1:47" s="82" customFormat="1" ht="12.75">
      <c r="A43" s="142"/>
      <c r="B43" s="150" t="s">
        <v>104</v>
      </c>
      <c r="C43" s="144"/>
      <c r="D43" s="145"/>
      <c r="E43" s="145"/>
      <c r="F43" s="145"/>
      <c r="G43" s="145"/>
      <c r="H43" s="145"/>
      <c r="I43" s="146"/>
      <c r="J43" s="147"/>
      <c r="K43" s="147"/>
      <c r="L43" s="147"/>
      <c r="M43" s="147"/>
      <c r="N43" s="147"/>
      <c r="O43" s="147"/>
      <c r="P43" s="147"/>
      <c r="Q43" s="144"/>
      <c r="R43" s="144"/>
      <c r="S43" s="144"/>
      <c r="T43" s="144"/>
      <c r="U43" s="144"/>
      <c r="V43" s="144"/>
      <c r="W43" s="144"/>
      <c r="X43" s="144"/>
      <c r="Y43" s="144"/>
      <c r="Z43" s="148"/>
      <c r="AA43" s="149"/>
      <c r="AB43" s="149"/>
      <c r="AC43" s="149"/>
      <c r="AD43" s="149"/>
      <c r="AE43" s="149"/>
      <c r="AF43" s="149"/>
      <c r="AG43" s="148"/>
      <c r="AH43" s="148"/>
      <c r="AI43" s="149"/>
      <c r="AJ43" s="149"/>
      <c r="AK43" s="149"/>
      <c r="AL43" s="149"/>
      <c r="AM43" s="149"/>
      <c r="AN43" s="149"/>
      <c r="AO43" s="148"/>
      <c r="AP43" s="148"/>
      <c r="AQ43" s="266"/>
      <c r="AR43" s="266"/>
      <c r="AS43" s="266"/>
      <c r="AT43" s="266"/>
      <c r="AU43" s="148"/>
    </row>
    <row r="44" spans="1:47" s="82" customFormat="1" ht="12.75">
      <c r="A44" s="142"/>
      <c r="B44" s="143"/>
      <c r="C44" s="144"/>
      <c r="D44" s="145"/>
      <c r="E44" s="145"/>
      <c r="F44" s="145"/>
      <c r="G44" s="145"/>
      <c r="H44" s="145"/>
      <c r="I44" s="146"/>
      <c r="J44" s="147"/>
      <c r="K44" s="147"/>
      <c r="L44" s="147"/>
      <c r="M44" s="147"/>
      <c r="N44" s="147"/>
      <c r="O44" s="147"/>
      <c r="P44" s="147"/>
      <c r="Q44" s="144"/>
      <c r="R44" s="144"/>
      <c r="S44" s="144"/>
      <c r="T44" s="144"/>
      <c r="U44" s="144"/>
      <c r="V44" s="144"/>
      <c r="W44" s="144"/>
      <c r="X44" s="144"/>
      <c r="Y44" s="144"/>
      <c r="Z44" s="148"/>
      <c r="AA44" s="149"/>
      <c r="AB44" s="149"/>
      <c r="AC44" s="149"/>
      <c r="AD44" s="149"/>
      <c r="AE44" s="149"/>
      <c r="AF44" s="149"/>
      <c r="AG44" s="148"/>
      <c r="AH44" s="148"/>
      <c r="AI44" s="149"/>
      <c r="AJ44" s="149"/>
      <c r="AK44" s="149"/>
      <c r="AL44" s="149"/>
      <c r="AM44" s="149"/>
      <c r="AN44" s="149"/>
      <c r="AO44" s="148"/>
      <c r="AP44" s="148"/>
      <c r="AQ44" s="266"/>
      <c r="AR44" s="266"/>
      <c r="AS44" s="266"/>
      <c r="AT44" s="266"/>
      <c r="AU44" s="148"/>
    </row>
    <row r="45" spans="1:47" s="82" customFormat="1" ht="12.75">
      <c r="A45" s="142"/>
      <c r="B45" s="143"/>
      <c r="C45" s="144"/>
      <c r="D45" s="145"/>
      <c r="E45" s="145"/>
      <c r="F45" s="145"/>
      <c r="G45" s="145"/>
      <c r="H45" s="145"/>
      <c r="I45" s="146"/>
      <c r="J45" s="147"/>
      <c r="K45" s="147"/>
      <c r="L45" s="147"/>
      <c r="M45" s="147"/>
      <c r="N45" s="147"/>
      <c r="O45" s="147"/>
      <c r="P45" s="147"/>
      <c r="Q45" s="144"/>
      <c r="R45" s="144"/>
      <c r="S45" s="144"/>
      <c r="T45" s="144"/>
      <c r="U45" s="144"/>
      <c r="V45" s="144"/>
      <c r="W45" s="144"/>
      <c r="X45" s="144"/>
      <c r="Y45" s="144"/>
      <c r="Z45" s="148"/>
      <c r="AA45" s="149"/>
      <c r="AB45" s="149"/>
      <c r="AC45" s="149"/>
      <c r="AD45" s="149"/>
      <c r="AE45" s="149"/>
      <c r="AF45" s="149"/>
      <c r="AG45" s="148"/>
      <c r="AH45" s="148"/>
      <c r="AI45" s="149"/>
      <c r="AJ45" s="149"/>
      <c r="AK45" s="149"/>
      <c r="AL45" s="149"/>
      <c r="AM45" s="149"/>
      <c r="AN45" s="149"/>
      <c r="AO45" s="148"/>
      <c r="AP45" s="148"/>
      <c r="AQ45" s="266"/>
      <c r="AR45" s="266"/>
      <c r="AS45" s="266"/>
      <c r="AT45" s="266"/>
      <c r="AU45" s="148"/>
    </row>
    <row r="46" spans="1:47" s="82" customFormat="1" ht="12.75">
      <c r="A46" s="142"/>
      <c r="B46" s="143"/>
      <c r="C46" s="144"/>
      <c r="D46" s="145"/>
      <c r="E46" s="145"/>
      <c r="F46" s="145"/>
      <c r="G46" s="145"/>
      <c r="H46" s="145"/>
      <c r="I46" s="146"/>
      <c r="J46" s="147"/>
      <c r="K46" s="147"/>
      <c r="L46" s="147"/>
      <c r="M46" s="147"/>
      <c r="N46" s="147"/>
      <c r="O46" s="147"/>
      <c r="P46" s="147"/>
      <c r="Q46" s="144"/>
      <c r="R46" s="144"/>
      <c r="S46" s="144"/>
      <c r="T46" s="144"/>
      <c r="U46" s="144"/>
      <c r="V46" s="144"/>
      <c r="W46" s="144"/>
      <c r="X46" s="144"/>
      <c r="Y46" s="144"/>
      <c r="Z46" s="148"/>
      <c r="AA46" s="149"/>
      <c r="AB46" s="149"/>
      <c r="AC46" s="149"/>
      <c r="AD46" s="149"/>
      <c r="AE46" s="149"/>
      <c r="AF46" s="149"/>
      <c r="AG46" s="148"/>
      <c r="AH46" s="148"/>
      <c r="AI46" s="149"/>
      <c r="AJ46" s="149"/>
      <c r="AK46" s="149"/>
      <c r="AL46" s="149"/>
      <c r="AM46" s="149"/>
      <c r="AN46" s="149"/>
      <c r="AO46" s="148"/>
      <c r="AP46" s="148"/>
      <c r="AQ46" s="266"/>
      <c r="AR46" s="266"/>
      <c r="AS46" s="266"/>
      <c r="AT46" s="266"/>
      <c r="AU46" s="148"/>
    </row>
    <row r="47" spans="1:47" s="82" customFormat="1" ht="12.75">
      <c r="A47" s="142"/>
      <c r="B47" s="143"/>
      <c r="C47" s="144"/>
      <c r="D47" s="145"/>
      <c r="E47" s="145"/>
      <c r="F47" s="145"/>
      <c r="G47" s="145"/>
      <c r="H47" s="145"/>
      <c r="I47" s="146"/>
      <c r="J47" s="147"/>
      <c r="K47" s="147"/>
      <c r="L47" s="147"/>
      <c r="M47" s="147"/>
      <c r="N47" s="147"/>
      <c r="O47" s="147"/>
      <c r="P47" s="147"/>
      <c r="Q47" s="144"/>
      <c r="R47" s="144"/>
      <c r="S47" s="144"/>
      <c r="T47" s="144"/>
      <c r="U47" s="144"/>
      <c r="V47" s="144"/>
      <c r="W47" s="144"/>
      <c r="X47" s="144"/>
      <c r="Y47" s="144"/>
      <c r="Z47" s="148"/>
      <c r="AA47" s="149"/>
      <c r="AB47" s="149"/>
      <c r="AC47" s="149"/>
      <c r="AD47" s="149"/>
      <c r="AE47" s="149"/>
      <c r="AF47" s="149"/>
      <c r="AG47" s="148"/>
      <c r="AH47" s="148"/>
      <c r="AI47" s="149"/>
      <c r="AJ47" s="149"/>
      <c r="AK47" s="149"/>
      <c r="AL47" s="149"/>
      <c r="AM47" s="149"/>
      <c r="AN47" s="149"/>
      <c r="AO47" s="148"/>
      <c r="AP47" s="148"/>
      <c r="AQ47" s="266"/>
      <c r="AR47" s="266"/>
      <c r="AS47" s="266"/>
      <c r="AT47" s="266"/>
      <c r="AU47" s="148"/>
    </row>
    <row r="48" spans="1:47" s="82" customFormat="1" ht="12.75">
      <c r="A48" s="142"/>
      <c r="B48" s="143"/>
      <c r="C48" s="144"/>
      <c r="D48" s="145"/>
      <c r="E48" s="145"/>
      <c r="F48" s="145"/>
      <c r="G48" s="145"/>
      <c r="H48" s="145"/>
      <c r="I48" s="146"/>
      <c r="J48" s="147"/>
      <c r="K48" s="147"/>
      <c r="L48" s="147"/>
      <c r="M48" s="147"/>
      <c r="N48" s="147"/>
      <c r="O48" s="147"/>
      <c r="P48" s="147"/>
      <c r="Q48" s="144"/>
      <c r="R48" s="144"/>
      <c r="S48" s="144"/>
      <c r="T48" s="144"/>
      <c r="U48" s="144"/>
      <c r="V48" s="144"/>
      <c r="W48" s="144"/>
      <c r="X48" s="144"/>
      <c r="Y48" s="144"/>
      <c r="Z48" s="148"/>
      <c r="AA48" s="149"/>
      <c r="AB48" s="149"/>
      <c r="AC48" s="149"/>
      <c r="AD48" s="149"/>
      <c r="AE48" s="149"/>
      <c r="AF48" s="149"/>
      <c r="AG48" s="148"/>
      <c r="AH48" s="148"/>
      <c r="AI48" s="149"/>
      <c r="AJ48" s="149"/>
      <c r="AK48" s="149"/>
      <c r="AL48" s="149"/>
      <c r="AM48" s="149"/>
      <c r="AN48" s="149"/>
      <c r="AO48" s="148"/>
      <c r="AP48" s="148"/>
      <c r="AQ48" s="266"/>
      <c r="AR48" s="266"/>
      <c r="AS48" s="266"/>
      <c r="AT48" s="266"/>
      <c r="AU48" s="148"/>
    </row>
    <row r="49" spans="1:46" s="153" customFormat="1" ht="21" customHeight="1">
      <c r="A49" s="151"/>
      <c r="B49" s="343" t="s">
        <v>105</v>
      </c>
      <c r="C49" s="343"/>
      <c r="D49" s="343"/>
      <c r="E49" s="343"/>
      <c r="F49" s="343"/>
      <c r="G49" s="343"/>
      <c r="H49" s="343"/>
      <c r="I49" s="343"/>
      <c r="J49" s="152"/>
      <c r="K49" s="152"/>
      <c r="L49" s="152"/>
      <c r="M49" s="152"/>
      <c r="N49" s="152"/>
      <c r="O49" s="152"/>
      <c r="P49" s="152"/>
      <c r="Q49" s="344" t="s">
        <v>106</v>
      </c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Q49" s="267"/>
      <c r="AR49" s="267"/>
      <c r="AS49" s="267"/>
      <c r="AT49" s="267"/>
    </row>
    <row r="50" spans="1:46" s="156" customFormat="1" ht="27" customHeight="1">
      <c r="A50" s="154"/>
      <c r="B50" s="81" t="s">
        <v>107</v>
      </c>
      <c r="C50" s="81" t="s">
        <v>108</v>
      </c>
      <c r="D50" s="89"/>
      <c r="E50" s="89"/>
      <c r="F50" s="89"/>
      <c r="G50" s="89"/>
      <c r="H50" s="89"/>
      <c r="I50" s="81" t="s">
        <v>109</v>
      </c>
      <c r="J50" s="155"/>
      <c r="K50" s="155"/>
      <c r="L50" s="155"/>
      <c r="M50" s="155"/>
      <c r="N50" s="155"/>
      <c r="O50" s="155"/>
      <c r="P50" s="155"/>
      <c r="Q50" s="331" t="s">
        <v>110</v>
      </c>
      <c r="R50" s="331"/>
      <c r="S50" s="331"/>
      <c r="T50" s="331"/>
      <c r="U50" s="331"/>
      <c r="V50" s="331" t="s">
        <v>111</v>
      </c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Q50" s="268"/>
      <c r="AR50" s="268"/>
      <c r="AS50" s="268"/>
      <c r="AT50" s="268"/>
    </row>
    <row r="51" spans="1:46" s="159" customFormat="1" ht="18.75" customHeight="1">
      <c r="A51" s="157"/>
      <c r="B51" s="158" t="s">
        <v>112</v>
      </c>
      <c r="C51" s="81">
        <v>2</v>
      </c>
      <c r="D51" s="89"/>
      <c r="E51" s="89"/>
      <c r="F51" s="89"/>
      <c r="G51" s="89"/>
      <c r="H51" s="89"/>
      <c r="I51" s="81">
        <v>2</v>
      </c>
      <c r="J51" s="89"/>
      <c r="K51" s="89"/>
      <c r="L51" s="89"/>
      <c r="M51" s="89"/>
      <c r="N51" s="89"/>
      <c r="O51" s="89"/>
      <c r="P51" s="89"/>
      <c r="Q51" s="334" t="s">
        <v>121</v>
      </c>
      <c r="R51" s="334"/>
      <c r="S51" s="334"/>
      <c r="T51" s="334"/>
      <c r="U51" s="334"/>
      <c r="V51" s="331" t="s">
        <v>111</v>
      </c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Q51" s="269"/>
      <c r="AR51" s="269"/>
      <c r="AS51" s="269"/>
      <c r="AT51" s="269"/>
    </row>
    <row r="52" spans="1:46" s="159" customFormat="1" ht="18.75" customHeight="1">
      <c r="A52" s="157"/>
      <c r="B52" s="158" t="s">
        <v>128</v>
      </c>
      <c r="C52" s="81">
        <v>2</v>
      </c>
      <c r="D52" s="89"/>
      <c r="E52" s="89"/>
      <c r="F52" s="89"/>
      <c r="G52" s="89"/>
      <c r="H52" s="89"/>
      <c r="I52" s="81">
        <v>4</v>
      </c>
      <c r="J52" s="89"/>
      <c r="K52" s="89"/>
      <c r="L52" s="89"/>
      <c r="M52" s="89"/>
      <c r="N52" s="89"/>
      <c r="O52" s="89"/>
      <c r="P52" s="89"/>
      <c r="Q52" s="334"/>
      <c r="R52" s="334"/>
      <c r="S52" s="334"/>
      <c r="T52" s="334"/>
      <c r="U52" s="334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Q52" s="269"/>
      <c r="AR52" s="269"/>
      <c r="AS52" s="269"/>
      <c r="AT52" s="269"/>
    </row>
    <row r="53" spans="1:46" s="159" customFormat="1" ht="18.75" customHeight="1">
      <c r="A53" s="157"/>
      <c r="B53" s="158" t="s">
        <v>127</v>
      </c>
      <c r="C53" s="81">
        <v>3</v>
      </c>
      <c r="D53" s="89"/>
      <c r="E53" s="89"/>
      <c r="F53" s="89"/>
      <c r="G53" s="89"/>
      <c r="H53" s="89"/>
      <c r="I53" s="81">
        <v>4</v>
      </c>
      <c r="J53" s="89"/>
      <c r="K53" s="89"/>
      <c r="L53" s="89"/>
      <c r="M53" s="89"/>
      <c r="N53" s="89"/>
      <c r="O53" s="89"/>
      <c r="P53" s="89"/>
      <c r="Q53" s="334"/>
      <c r="R53" s="334"/>
      <c r="S53" s="334"/>
      <c r="T53" s="334"/>
      <c r="U53" s="334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Q53" s="269"/>
      <c r="AR53" s="269"/>
      <c r="AS53" s="269"/>
      <c r="AT53" s="269"/>
    </row>
    <row r="54" spans="1:46" s="159" customFormat="1" ht="18.75" customHeight="1">
      <c r="A54" s="157"/>
      <c r="B54" s="158" t="s">
        <v>151</v>
      </c>
      <c r="C54" s="81">
        <v>3</v>
      </c>
      <c r="D54" s="89"/>
      <c r="E54" s="89"/>
      <c r="F54" s="89"/>
      <c r="G54" s="89"/>
      <c r="H54" s="89"/>
      <c r="I54" s="81">
        <v>4</v>
      </c>
      <c r="J54" s="89"/>
      <c r="K54" s="89"/>
      <c r="L54" s="89"/>
      <c r="M54" s="89"/>
      <c r="N54" s="89"/>
      <c r="O54" s="89"/>
      <c r="P54" s="89"/>
      <c r="Q54" s="334"/>
      <c r="R54" s="334"/>
      <c r="S54" s="334"/>
      <c r="T54" s="334"/>
      <c r="U54" s="334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Q54" s="269"/>
      <c r="AR54" s="269"/>
      <c r="AS54" s="269"/>
      <c r="AT54" s="269"/>
    </row>
    <row r="55" spans="1:46" s="159" customFormat="1" ht="18.75" customHeight="1">
      <c r="A55" s="157"/>
      <c r="B55" s="158" t="s">
        <v>113</v>
      </c>
      <c r="C55" s="81"/>
      <c r="D55" s="89"/>
      <c r="E55" s="89"/>
      <c r="F55" s="89"/>
      <c r="G55" s="89"/>
      <c r="H55" s="89"/>
      <c r="I55" s="81">
        <f>SUM(I51:I54)</f>
        <v>14</v>
      </c>
      <c r="J55" s="89"/>
      <c r="K55" s="89"/>
      <c r="L55" s="89"/>
      <c r="M55" s="89"/>
      <c r="N55" s="89"/>
      <c r="O55" s="89"/>
      <c r="P55" s="89"/>
      <c r="Q55" s="334"/>
      <c r="R55" s="334"/>
      <c r="S55" s="334"/>
      <c r="T55" s="334"/>
      <c r="U55" s="334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Q55" s="269"/>
      <c r="AR55" s="269"/>
      <c r="AS55" s="269"/>
      <c r="AT55" s="269"/>
    </row>
    <row r="56" spans="43:46" ht="13.5" customHeight="1">
      <c r="AQ56" s="270"/>
      <c r="AR56" s="270"/>
      <c r="AS56" s="270"/>
      <c r="AT56" s="270"/>
    </row>
    <row r="57" spans="2:46" ht="9" customHeight="1">
      <c r="B57" s="160"/>
      <c r="AQ57" s="270"/>
      <c r="AR57" s="270"/>
      <c r="AS57" s="270"/>
      <c r="AT57" s="270"/>
    </row>
    <row r="58" spans="2:46" ht="12.75">
      <c r="B58" s="161" t="s">
        <v>114</v>
      </c>
      <c r="AQ58" s="270"/>
      <c r="AR58" s="270"/>
      <c r="AS58" s="270"/>
      <c r="AT58" s="270"/>
    </row>
    <row r="59" spans="2:46" ht="7.5" customHeight="1">
      <c r="B59" s="161"/>
      <c r="AQ59" s="270"/>
      <c r="AR59" s="270"/>
      <c r="AS59" s="270"/>
      <c r="AT59" s="270"/>
    </row>
    <row r="60" spans="2:47" ht="12.75">
      <c r="B60" s="161" t="s">
        <v>115</v>
      </c>
      <c r="C60" s="162" t="s">
        <v>116</v>
      </c>
      <c r="V60" s="163" t="s">
        <v>117</v>
      </c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271"/>
      <c r="AR60" s="271"/>
      <c r="AS60" s="271"/>
      <c r="AT60" s="271"/>
      <c r="AU60" s="163"/>
    </row>
    <row r="61" spans="2:47" ht="17.25" customHeight="1">
      <c r="B61" s="161" t="s">
        <v>118</v>
      </c>
      <c r="C61" s="164" t="s">
        <v>119</v>
      </c>
      <c r="V61" s="163" t="s">
        <v>120</v>
      </c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</row>
    <row r="62" ht="7.5" customHeight="1">
      <c r="B62" s="165"/>
    </row>
    <row r="63" spans="2:21" ht="12.75">
      <c r="B63" s="162"/>
      <c r="U63" s="166"/>
    </row>
    <row r="64" ht="17.25" customHeight="1">
      <c r="B64" s="164"/>
    </row>
  </sheetData>
  <sheetProtection selectLockedCells="1" selectUnlockedCells="1"/>
  <mergeCells count="30">
    <mergeCell ref="AQ4:AT4"/>
    <mergeCell ref="Q51:U55"/>
    <mergeCell ref="V51:AO55"/>
    <mergeCell ref="B38:B39"/>
    <mergeCell ref="B49:I49"/>
    <mergeCell ref="Q49:AO49"/>
    <mergeCell ref="Q50:U50"/>
    <mergeCell ref="V50:AO50"/>
    <mergeCell ref="C5:C6"/>
    <mergeCell ref="I5:I6"/>
    <mergeCell ref="AH4:AO4"/>
    <mergeCell ref="U5:U6"/>
    <mergeCell ref="V5:V6"/>
    <mergeCell ref="X4:X6"/>
    <mergeCell ref="S4:W4"/>
    <mergeCell ref="W5:W6"/>
    <mergeCell ref="S5:S6"/>
    <mergeCell ref="T5:T6"/>
    <mergeCell ref="Y4:Y6"/>
    <mergeCell ref="Z4:AG4"/>
    <mergeCell ref="A37:B37"/>
    <mergeCell ref="A1:AH1"/>
    <mergeCell ref="A3:A6"/>
    <mergeCell ref="B3:B6"/>
    <mergeCell ref="C3:P3"/>
    <mergeCell ref="Q3:Q6"/>
    <mergeCell ref="R3:Y3"/>
    <mergeCell ref="Z3:AO3"/>
    <mergeCell ref="C4:P4"/>
    <mergeCell ref="R4:R6"/>
  </mergeCells>
  <printOptions/>
  <pageMargins left="0.19652777777777777" right="0.15763888888888888" top="0.49" bottom="0.25972222222222224" header="0.52" footer="0.5118055555555555"/>
  <pageSetup fitToHeight="2" fitToWidth="1"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3"/>
  <sheetViews>
    <sheetView zoomScaleSheetLayoutView="100" workbookViewId="0" topLeftCell="B1">
      <selection activeCell="B16" sqref="B16"/>
    </sheetView>
  </sheetViews>
  <sheetFormatPr defaultColWidth="9.00390625" defaultRowHeight="12.75" outlineLevelCol="1"/>
  <cols>
    <col min="1" max="1" width="8.375" style="64" customWidth="1"/>
    <col min="2" max="2" width="56.625" style="65" customWidth="1"/>
    <col min="3" max="3" width="66.75390625" style="66" customWidth="1"/>
    <col min="4" max="4" width="4.375" style="67" hidden="1" customWidth="1" outlineLevel="1"/>
    <col min="5" max="5" width="4.25390625" style="67" hidden="1" customWidth="1" outlineLevel="1"/>
    <col min="6" max="6" width="4.375" style="67" hidden="1" customWidth="1" outlineLevel="1"/>
    <col min="7" max="7" width="5.25390625" style="67" hidden="1" customWidth="1" outlineLevel="1"/>
    <col min="8" max="8" width="4.75390625" style="67" hidden="1" customWidth="1" outlineLevel="1"/>
    <col min="9" max="9" width="51.75390625" style="66" customWidth="1" collapsed="1"/>
    <col min="10" max="10" width="5.00390625" style="68" hidden="1" customWidth="1" outlineLevel="1"/>
    <col min="11" max="11" width="4.75390625" style="68" hidden="1" customWidth="1" outlineLevel="1"/>
    <col min="12" max="12" width="4.625" style="68" hidden="1" customWidth="1" outlineLevel="1"/>
    <col min="13" max="13" width="5.25390625" style="68" hidden="1" customWidth="1" outlineLevel="1"/>
    <col min="14" max="14" width="5.125" style="68" hidden="1" customWidth="1" outlineLevel="1"/>
    <col min="15" max="15" width="5.00390625" style="68" hidden="1" customWidth="1" outlineLevel="1"/>
    <col min="16" max="16" width="4.125" style="68" hidden="1" customWidth="1" outlineLevel="1"/>
    <col min="17" max="17" width="8.75390625" style="69" customWidth="1" collapsed="1"/>
    <col min="18" max="18" width="7.125" style="69" customWidth="1"/>
    <col min="19" max="19" width="7.25390625" style="69" customWidth="1"/>
    <col min="20" max="20" width="6.875" style="64" customWidth="1"/>
    <col min="21" max="22" width="7.25390625" style="64" customWidth="1"/>
    <col min="23" max="24" width="6.125" style="64" customWidth="1"/>
    <col min="25" max="25" width="6.875" style="64" customWidth="1"/>
    <col min="26" max="26" width="9.375" style="64" customWidth="1"/>
    <col min="27" max="27" width="5.375" style="70" hidden="1" customWidth="1" outlineLevel="1"/>
    <col min="28" max="28" width="5.125" style="70" hidden="1" customWidth="1" outlineLevel="1"/>
    <col min="29" max="29" width="5.375" style="70" hidden="1" customWidth="1" outlineLevel="1"/>
    <col min="30" max="30" width="5.625" style="70" hidden="1" customWidth="1" outlineLevel="1"/>
    <col min="31" max="31" width="5.25390625" style="70" hidden="1" customWidth="1" outlineLevel="1"/>
    <col min="32" max="32" width="4.00390625" style="70" hidden="1" customWidth="1" outlineLevel="1"/>
    <col min="33" max="33" width="8.875" style="64" customWidth="1" collapsed="1"/>
    <col min="34" max="34" width="9.00390625" style="64" customWidth="1"/>
    <col min="35" max="35" width="5.25390625" style="70" hidden="1" customWidth="1" outlineLevel="1"/>
    <col min="36" max="36" width="4.375" style="70" hidden="1" customWidth="1" outlineLevel="1"/>
    <col min="37" max="37" width="5.00390625" style="70" hidden="1" customWidth="1" outlineLevel="1"/>
    <col min="38" max="38" width="4.375" style="70" hidden="1" customWidth="1" outlineLevel="1"/>
    <col min="39" max="39" width="4.75390625" style="70" hidden="1" customWidth="1" outlineLevel="1"/>
    <col min="40" max="40" width="4.00390625" style="70" hidden="1" customWidth="1" outlineLevel="1"/>
    <col min="41" max="41" width="9.125" style="64" customWidth="1" collapsed="1"/>
    <col min="42" max="16384" width="11.625" style="0" customWidth="1"/>
  </cols>
  <sheetData>
    <row r="1" spans="1:40" ht="15.75">
      <c r="A1" s="325" t="s">
        <v>153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71"/>
      <c r="AJ1" s="71"/>
      <c r="AK1" s="71"/>
      <c r="AL1" s="71"/>
      <c r="AM1" s="71"/>
      <c r="AN1" s="71"/>
    </row>
    <row r="2" spans="1:25" ht="6.75" customHeight="1">
      <c r="A2" s="72"/>
      <c r="C2" s="73"/>
      <c r="D2" s="74"/>
      <c r="E2" s="74"/>
      <c r="F2" s="74"/>
      <c r="G2" s="74"/>
      <c r="H2" s="74"/>
      <c r="I2" s="73"/>
      <c r="J2" s="75"/>
      <c r="K2" s="75"/>
      <c r="L2" s="75"/>
      <c r="M2" s="75"/>
      <c r="N2" s="75"/>
      <c r="O2" s="75"/>
      <c r="P2" s="75"/>
      <c r="Q2" s="76"/>
      <c r="R2" s="76"/>
      <c r="S2" s="76"/>
      <c r="T2" s="77"/>
      <c r="U2" s="77"/>
      <c r="V2" s="77"/>
      <c r="W2" s="77"/>
      <c r="X2" s="77"/>
      <c r="Y2" s="77"/>
    </row>
    <row r="3" spans="1:41" s="82" customFormat="1" ht="26.25" customHeight="1">
      <c r="A3" s="326" t="s">
        <v>53</v>
      </c>
      <c r="B3" s="327" t="s">
        <v>54</v>
      </c>
      <c r="C3" s="328" t="s">
        <v>154</v>
      </c>
      <c r="D3" s="79"/>
      <c r="E3" s="79"/>
      <c r="F3" s="79"/>
      <c r="G3" s="79"/>
      <c r="H3" s="79"/>
      <c r="I3" s="354" t="s">
        <v>155</v>
      </c>
      <c r="J3" s="194"/>
      <c r="K3" s="194"/>
      <c r="L3" s="194"/>
      <c r="M3" s="194"/>
      <c r="N3" s="194"/>
      <c r="O3" s="194"/>
      <c r="P3" s="236"/>
      <c r="Q3" s="350"/>
      <c r="R3" s="351"/>
      <c r="S3" s="351"/>
      <c r="T3" s="351"/>
      <c r="U3" s="351"/>
      <c r="V3" s="351"/>
      <c r="W3" s="351"/>
      <c r="X3" s="351"/>
      <c r="Y3" s="351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</row>
    <row r="4" spans="1:41" s="82" customFormat="1" ht="12.75" customHeight="1" hidden="1">
      <c r="A4" s="326"/>
      <c r="B4" s="327"/>
      <c r="C4" s="353"/>
      <c r="D4" s="192"/>
      <c r="E4" s="192"/>
      <c r="F4" s="192"/>
      <c r="G4" s="192"/>
      <c r="H4" s="192"/>
      <c r="I4" s="355"/>
      <c r="J4" s="237"/>
      <c r="K4" s="237"/>
      <c r="L4" s="237"/>
      <c r="M4" s="237"/>
      <c r="N4" s="237"/>
      <c r="O4" s="237"/>
      <c r="P4" s="237"/>
      <c r="Q4" s="350"/>
      <c r="R4" s="214"/>
      <c r="S4" s="345"/>
      <c r="T4" s="345"/>
      <c r="U4" s="345"/>
      <c r="V4" s="345"/>
      <c r="W4" s="346"/>
      <c r="X4" s="215"/>
      <c r="Y4" s="215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</row>
    <row r="5" spans="1:41" s="82" customFormat="1" ht="14.25" customHeight="1">
      <c r="A5" s="170" t="s">
        <v>74</v>
      </c>
      <c r="B5" s="170" t="s">
        <v>75</v>
      </c>
      <c r="C5" s="195"/>
      <c r="D5" s="196"/>
      <c r="E5" s="196"/>
      <c r="F5" s="196"/>
      <c r="G5" s="196"/>
      <c r="H5" s="196"/>
      <c r="I5" s="195"/>
      <c r="J5" s="197"/>
      <c r="K5" s="197"/>
      <c r="L5" s="197"/>
      <c r="M5" s="197"/>
      <c r="N5" s="197"/>
      <c r="O5" s="197"/>
      <c r="P5" s="209"/>
      <c r="Q5" s="216"/>
      <c r="R5" s="216"/>
      <c r="S5" s="216"/>
      <c r="T5" s="216"/>
      <c r="U5" s="216"/>
      <c r="V5" s="216"/>
      <c r="W5" s="216"/>
      <c r="X5" s="216"/>
      <c r="Y5" s="216"/>
      <c r="Z5" s="217"/>
      <c r="AA5" s="218"/>
      <c r="AB5" s="218"/>
      <c r="AC5" s="218"/>
      <c r="AD5" s="218"/>
      <c r="AE5" s="218"/>
      <c r="AF5" s="218"/>
      <c r="AG5" s="217"/>
      <c r="AH5" s="217"/>
      <c r="AI5" s="218"/>
      <c r="AJ5" s="218"/>
      <c r="AK5" s="218"/>
      <c r="AL5" s="218"/>
      <c r="AM5" s="218"/>
      <c r="AN5" s="218"/>
      <c r="AO5" s="217"/>
    </row>
    <row r="6" spans="1:41" s="82" customFormat="1" ht="15" customHeight="1">
      <c r="A6" s="181" t="s">
        <v>123</v>
      </c>
      <c r="B6" s="183" t="s">
        <v>76</v>
      </c>
      <c r="C6" s="191"/>
      <c r="D6" s="198"/>
      <c r="E6" s="198"/>
      <c r="F6" s="198"/>
      <c r="G6" s="198"/>
      <c r="H6" s="198"/>
      <c r="I6" s="191"/>
      <c r="J6" s="199"/>
      <c r="K6" s="199"/>
      <c r="L6" s="199"/>
      <c r="M6" s="199"/>
      <c r="N6" s="199"/>
      <c r="O6" s="199"/>
      <c r="P6" s="210"/>
      <c r="Q6" s="219"/>
      <c r="R6" s="219"/>
      <c r="S6" s="219"/>
      <c r="T6" s="219"/>
      <c r="U6" s="219"/>
      <c r="V6" s="219"/>
      <c r="W6" s="219"/>
      <c r="X6" s="219"/>
      <c r="Y6" s="219"/>
      <c r="Z6" s="220"/>
      <c r="AA6" s="218"/>
      <c r="AB6" s="218"/>
      <c r="AC6" s="218"/>
      <c r="AD6" s="218"/>
      <c r="AE6" s="218"/>
      <c r="AF6" s="218"/>
      <c r="AG6" s="220"/>
      <c r="AH6" s="220"/>
      <c r="AI6" s="218"/>
      <c r="AJ6" s="218"/>
      <c r="AK6" s="218"/>
      <c r="AL6" s="218"/>
      <c r="AM6" s="218"/>
      <c r="AN6" s="218"/>
      <c r="AO6" s="220"/>
    </row>
    <row r="7" spans="1:41" s="82" customFormat="1" ht="19.5" customHeight="1">
      <c r="A7" s="185" t="s">
        <v>130</v>
      </c>
      <c r="B7" s="105" t="s">
        <v>122</v>
      </c>
      <c r="C7" s="191" t="s">
        <v>183</v>
      </c>
      <c r="D7" s="196"/>
      <c r="E7" s="198"/>
      <c r="F7" s="198"/>
      <c r="G7" s="198"/>
      <c r="H7" s="198"/>
      <c r="I7" s="191"/>
      <c r="J7" s="199"/>
      <c r="K7" s="199"/>
      <c r="L7" s="199"/>
      <c r="M7" s="199"/>
      <c r="N7" s="199"/>
      <c r="O7" s="199"/>
      <c r="P7" s="210"/>
      <c r="Q7" s="221"/>
      <c r="R7" s="222"/>
      <c r="S7" s="223"/>
      <c r="T7" s="223"/>
      <c r="U7" s="223"/>
      <c r="V7" s="223"/>
      <c r="W7" s="223"/>
      <c r="X7" s="223"/>
      <c r="Y7" s="223"/>
      <c r="Z7" s="220"/>
      <c r="AA7" s="218"/>
      <c r="AB7" s="218"/>
      <c r="AC7" s="218"/>
      <c r="AD7" s="218"/>
      <c r="AE7" s="218"/>
      <c r="AF7" s="218"/>
      <c r="AG7" s="220"/>
      <c r="AH7" s="220"/>
      <c r="AI7" s="218"/>
      <c r="AJ7" s="218"/>
      <c r="AK7" s="218"/>
      <c r="AL7" s="218"/>
      <c r="AM7" s="218"/>
      <c r="AN7" s="218"/>
      <c r="AO7" s="220"/>
    </row>
    <row r="8" spans="1:41" s="82" customFormat="1" ht="19.5" customHeight="1">
      <c r="A8" s="185" t="s">
        <v>131</v>
      </c>
      <c r="B8" s="106" t="s">
        <v>77</v>
      </c>
      <c r="C8" s="191" t="s">
        <v>184</v>
      </c>
      <c r="D8" s="196"/>
      <c r="E8" s="196"/>
      <c r="F8" s="196"/>
      <c r="G8" s="196"/>
      <c r="H8" s="196"/>
      <c r="I8" s="191"/>
      <c r="J8" s="197"/>
      <c r="K8" s="197"/>
      <c r="L8" s="197"/>
      <c r="M8" s="197"/>
      <c r="N8" s="197"/>
      <c r="O8" s="197"/>
      <c r="P8" s="209"/>
      <c r="Q8" s="223"/>
      <c r="R8" s="222"/>
      <c r="S8" s="223"/>
      <c r="T8" s="223"/>
      <c r="U8" s="223"/>
      <c r="V8" s="223"/>
      <c r="W8" s="223"/>
      <c r="X8" s="223"/>
      <c r="Y8" s="223"/>
      <c r="Z8" s="220"/>
      <c r="AA8" s="218"/>
      <c r="AB8" s="218"/>
      <c r="AC8" s="218"/>
      <c r="AD8" s="218"/>
      <c r="AE8" s="218"/>
      <c r="AF8" s="218"/>
      <c r="AG8" s="220"/>
      <c r="AH8" s="220"/>
      <c r="AI8" s="218"/>
      <c r="AJ8" s="218"/>
      <c r="AK8" s="218"/>
      <c r="AL8" s="218"/>
      <c r="AM8" s="218"/>
      <c r="AN8" s="218"/>
      <c r="AO8" s="220"/>
    </row>
    <row r="9" spans="1:41" s="82" customFormat="1" ht="19.5" customHeight="1">
      <c r="A9" s="185" t="s">
        <v>132</v>
      </c>
      <c r="B9" s="106" t="s">
        <v>78</v>
      </c>
      <c r="C9" s="191" t="s">
        <v>169</v>
      </c>
      <c r="D9" s="196"/>
      <c r="E9" s="196"/>
      <c r="F9" s="196"/>
      <c r="G9" s="196"/>
      <c r="H9" s="196"/>
      <c r="I9" s="191"/>
      <c r="J9" s="197"/>
      <c r="K9" s="197"/>
      <c r="L9" s="197"/>
      <c r="M9" s="197"/>
      <c r="N9" s="197"/>
      <c r="O9" s="197"/>
      <c r="P9" s="209"/>
      <c r="Q9" s="223"/>
      <c r="R9" s="222"/>
      <c r="S9" s="223"/>
      <c r="T9" s="223"/>
      <c r="U9" s="223"/>
      <c r="V9" s="223"/>
      <c r="W9" s="223"/>
      <c r="X9" s="223"/>
      <c r="Y9" s="223"/>
      <c r="Z9" s="220"/>
      <c r="AA9" s="218"/>
      <c r="AB9" s="218"/>
      <c r="AC9" s="218"/>
      <c r="AD9" s="218"/>
      <c r="AE9" s="218"/>
      <c r="AF9" s="218"/>
      <c r="AG9" s="220"/>
      <c r="AH9" s="220"/>
      <c r="AI9" s="218"/>
      <c r="AJ9" s="218"/>
      <c r="AK9" s="218"/>
      <c r="AL9" s="218"/>
      <c r="AM9" s="218"/>
      <c r="AN9" s="218"/>
      <c r="AO9" s="220"/>
    </row>
    <row r="10" spans="1:41" s="82" customFormat="1" ht="24" customHeight="1">
      <c r="A10" s="185" t="s">
        <v>133</v>
      </c>
      <c r="B10" s="109" t="s">
        <v>79</v>
      </c>
      <c r="C10" s="191" t="s">
        <v>190</v>
      </c>
      <c r="D10" s="196"/>
      <c r="E10" s="196"/>
      <c r="F10" s="196"/>
      <c r="G10" s="196"/>
      <c r="H10" s="196"/>
      <c r="I10" s="191"/>
      <c r="J10" s="200"/>
      <c r="K10" s="200"/>
      <c r="L10" s="200"/>
      <c r="M10" s="200"/>
      <c r="N10" s="200"/>
      <c r="O10" s="200"/>
      <c r="P10" s="211"/>
      <c r="Q10" s="223"/>
      <c r="R10" s="222"/>
      <c r="S10" s="223"/>
      <c r="T10" s="223"/>
      <c r="U10" s="223"/>
      <c r="V10" s="223"/>
      <c r="W10" s="223"/>
      <c r="X10" s="223"/>
      <c r="Y10" s="223"/>
      <c r="Z10" s="220"/>
      <c r="AA10" s="218"/>
      <c r="AB10" s="218"/>
      <c r="AC10" s="218"/>
      <c r="AD10" s="218"/>
      <c r="AE10" s="218"/>
      <c r="AF10" s="218"/>
      <c r="AG10" s="220"/>
      <c r="AH10" s="220"/>
      <c r="AI10" s="218"/>
      <c r="AJ10" s="218"/>
      <c r="AK10" s="218"/>
      <c r="AL10" s="218"/>
      <c r="AM10" s="218"/>
      <c r="AN10" s="218"/>
      <c r="AO10" s="220"/>
    </row>
    <row r="11" spans="1:41" s="82" customFormat="1" ht="15" customHeight="1">
      <c r="A11" s="181" t="s">
        <v>124</v>
      </c>
      <c r="B11" s="184" t="s">
        <v>80</v>
      </c>
      <c r="C11" s="191"/>
      <c r="D11" s="196"/>
      <c r="E11" s="196"/>
      <c r="F11" s="196"/>
      <c r="G11" s="196"/>
      <c r="H11" s="196"/>
      <c r="I11" s="191"/>
      <c r="J11" s="200"/>
      <c r="K11" s="200"/>
      <c r="L11" s="200"/>
      <c r="M11" s="200"/>
      <c r="N11" s="200"/>
      <c r="O11" s="200"/>
      <c r="P11" s="211"/>
      <c r="Q11" s="219"/>
      <c r="R11" s="219"/>
      <c r="S11" s="219"/>
      <c r="T11" s="219"/>
      <c r="U11" s="219"/>
      <c r="V11" s="219"/>
      <c r="W11" s="219"/>
      <c r="X11" s="219"/>
      <c r="Y11" s="219"/>
      <c r="Z11" s="220"/>
      <c r="AA11" s="218"/>
      <c r="AB11" s="218"/>
      <c r="AC11" s="218"/>
      <c r="AD11" s="218"/>
      <c r="AE11" s="218"/>
      <c r="AF11" s="218"/>
      <c r="AG11" s="220"/>
      <c r="AH11" s="220"/>
      <c r="AI11" s="218"/>
      <c r="AJ11" s="218"/>
      <c r="AK11" s="218"/>
      <c r="AL11" s="218"/>
      <c r="AM11" s="218"/>
      <c r="AN11" s="218"/>
      <c r="AO11" s="220"/>
    </row>
    <row r="12" spans="1:41" s="82" customFormat="1" ht="13.5">
      <c r="A12" s="99"/>
      <c r="B12" s="111" t="s">
        <v>81</v>
      </c>
      <c r="C12" s="191"/>
      <c r="D12" s="196"/>
      <c r="E12" s="196"/>
      <c r="F12" s="196"/>
      <c r="G12" s="196"/>
      <c r="H12" s="196"/>
      <c r="I12" s="191"/>
      <c r="J12" s="200"/>
      <c r="K12" s="200"/>
      <c r="L12" s="200"/>
      <c r="M12" s="200"/>
      <c r="N12" s="200"/>
      <c r="O12" s="200"/>
      <c r="P12" s="211"/>
      <c r="Q12" s="224"/>
      <c r="R12" s="224"/>
      <c r="S12" s="224"/>
      <c r="T12" s="224"/>
      <c r="U12" s="224"/>
      <c r="V12" s="224"/>
      <c r="W12" s="224"/>
      <c r="X12" s="224"/>
      <c r="Y12" s="224"/>
      <c r="Z12" s="220"/>
      <c r="AA12" s="218"/>
      <c r="AB12" s="218"/>
      <c r="AC12" s="218"/>
      <c r="AD12" s="218"/>
      <c r="AE12" s="218"/>
      <c r="AF12" s="218"/>
      <c r="AG12" s="220"/>
      <c r="AH12" s="220"/>
      <c r="AI12" s="218"/>
      <c r="AJ12" s="218"/>
      <c r="AK12" s="218"/>
      <c r="AL12" s="218"/>
      <c r="AM12" s="218"/>
      <c r="AN12" s="218"/>
      <c r="AO12" s="220"/>
    </row>
    <row r="13" spans="1:41" s="82" customFormat="1" ht="19.5" customHeight="1">
      <c r="A13" s="185" t="s">
        <v>134</v>
      </c>
      <c r="B13" s="105" t="s">
        <v>82</v>
      </c>
      <c r="C13" s="191" t="s">
        <v>170</v>
      </c>
      <c r="D13" s="196"/>
      <c r="E13" s="196"/>
      <c r="F13" s="196"/>
      <c r="G13" s="196"/>
      <c r="H13" s="196"/>
      <c r="I13" s="191"/>
      <c r="J13" s="200"/>
      <c r="K13" s="200"/>
      <c r="L13" s="200"/>
      <c r="M13" s="200"/>
      <c r="N13" s="200"/>
      <c r="O13" s="200"/>
      <c r="P13" s="211"/>
      <c r="Q13" s="221"/>
      <c r="R13" s="222"/>
      <c r="S13" s="223"/>
      <c r="T13" s="223"/>
      <c r="U13" s="223"/>
      <c r="V13" s="223"/>
      <c r="W13" s="223"/>
      <c r="X13" s="223"/>
      <c r="Y13" s="223"/>
      <c r="Z13" s="220"/>
      <c r="AA13" s="218"/>
      <c r="AB13" s="218"/>
      <c r="AC13" s="218"/>
      <c r="AD13" s="218"/>
      <c r="AE13" s="218"/>
      <c r="AF13" s="218"/>
      <c r="AG13" s="220"/>
      <c r="AH13" s="220"/>
      <c r="AI13" s="218"/>
      <c r="AJ13" s="218"/>
      <c r="AK13" s="218"/>
      <c r="AL13" s="218"/>
      <c r="AM13" s="218"/>
      <c r="AN13" s="218"/>
      <c r="AO13" s="220"/>
    </row>
    <row r="14" spans="1:41" s="82" customFormat="1" ht="19.5" customHeight="1">
      <c r="A14" s="185" t="s">
        <v>135</v>
      </c>
      <c r="B14" s="113" t="s">
        <v>83</v>
      </c>
      <c r="C14" s="191" t="s">
        <v>171</v>
      </c>
      <c r="D14" s="198"/>
      <c r="E14" s="198"/>
      <c r="F14" s="198"/>
      <c r="G14" s="198"/>
      <c r="H14" s="198"/>
      <c r="I14" s="191"/>
      <c r="J14" s="197"/>
      <c r="K14" s="199"/>
      <c r="L14" s="199"/>
      <c r="M14" s="199"/>
      <c r="N14" s="199"/>
      <c r="O14" s="199"/>
      <c r="P14" s="210"/>
      <c r="Q14" s="223"/>
      <c r="R14" s="222"/>
      <c r="S14" s="223"/>
      <c r="T14" s="223"/>
      <c r="U14" s="223"/>
      <c r="V14" s="223"/>
      <c r="W14" s="223"/>
      <c r="X14" s="223"/>
      <c r="Y14" s="223"/>
      <c r="Z14" s="220"/>
      <c r="AA14" s="218"/>
      <c r="AB14" s="218"/>
      <c r="AC14" s="218"/>
      <c r="AD14" s="218"/>
      <c r="AE14" s="218"/>
      <c r="AF14" s="218"/>
      <c r="AG14" s="220"/>
      <c r="AH14" s="220"/>
      <c r="AI14" s="218"/>
      <c r="AJ14" s="218"/>
      <c r="AK14" s="218"/>
      <c r="AL14" s="218"/>
      <c r="AM14" s="218"/>
      <c r="AN14" s="218"/>
      <c r="AO14" s="220"/>
    </row>
    <row r="15" spans="1:41" s="82" customFormat="1" ht="19.5" customHeight="1">
      <c r="A15" s="185" t="s">
        <v>136</v>
      </c>
      <c r="B15" s="113" t="s">
        <v>84</v>
      </c>
      <c r="C15" s="191" t="s">
        <v>171</v>
      </c>
      <c r="D15" s="196"/>
      <c r="E15" s="196"/>
      <c r="F15" s="196"/>
      <c r="G15" s="196"/>
      <c r="H15" s="196"/>
      <c r="I15" s="191"/>
      <c r="J15" s="197"/>
      <c r="K15" s="197"/>
      <c r="L15" s="197"/>
      <c r="M15" s="197"/>
      <c r="N15" s="197"/>
      <c r="O15" s="197"/>
      <c r="P15" s="209"/>
      <c r="Q15" s="223"/>
      <c r="R15" s="222"/>
      <c r="S15" s="223"/>
      <c r="T15" s="223"/>
      <c r="U15" s="223"/>
      <c r="V15" s="223"/>
      <c r="W15" s="223"/>
      <c r="X15" s="223"/>
      <c r="Y15" s="223"/>
      <c r="Z15" s="220"/>
      <c r="AA15" s="218"/>
      <c r="AB15" s="218"/>
      <c r="AC15" s="218"/>
      <c r="AD15" s="218"/>
      <c r="AE15" s="218"/>
      <c r="AF15" s="218"/>
      <c r="AG15" s="220"/>
      <c r="AH15" s="220"/>
      <c r="AI15" s="218"/>
      <c r="AJ15" s="218"/>
      <c r="AK15" s="218"/>
      <c r="AL15" s="218"/>
      <c r="AM15" s="218"/>
      <c r="AN15" s="218"/>
      <c r="AO15" s="220"/>
    </row>
    <row r="16" spans="1:41" s="82" customFormat="1" ht="13.5">
      <c r="A16" s="186"/>
      <c r="B16" s="111" t="s">
        <v>85</v>
      </c>
      <c r="C16" s="287"/>
      <c r="D16" s="196"/>
      <c r="E16" s="196"/>
      <c r="F16" s="196"/>
      <c r="G16" s="196"/>
      <c r="H16" s="196"/>
      <c r="I16" s="191"/>
      <c r="J16" s="197"/>
      <c r="K16" s="197"/>
      <c r="L16" s="197"/>
      <c r="M16" s="197"/>
      <c r="N16" s="197"/>
      <c r="O16" s="197"/>
      <c r="P16" s="209"/>
      <c r="Q16" s="224"/>
      <c r="R16" s="224"/>
      <c r="S16" s="224"/>
      <c r="T16" s="224"/>
      <c r="U16" s="224"/>
      <c r="V16" s="224"/>
      <c r="W16" s="224"/>
      <c r="X16" s="224"/>
      <c r="Y16" s="224"/>
      <c r="Z16" s="220"/>
      <c r="AA16" s="218"/>
      <c r="AB16" s="218"/>
      <c r="AC16" s="218"/>
      <c r="AD16" s="218"/>
      <c r="AE16" s="218"/>
      <c r="AF16" s="218"/>
      <c r="AG16" s="220"/>
      <c r="AH16" s="220"/>
      <c r="AI16" s="218"/>
      <c r="AJ16" s="218"/>
      <c r="AK16" s="218"/>
      <c r="AL16" s="218"/>
      <c r="AM16" s="218"/>
      <c r="AN16" s="218"/>
      <c r="AO16" s="220"/>
    </row>
    <row r="17" spans="1:41" s="82" customFormat="1" ht="25.5">
      <c r="A17" s="185" t="s">
        <v>137</v>
      </c>
      <c r="B17" s="115" t="s">
        <v>86</v>
      </c>
      <c r="C17" s="191" t="s">
        <v>172</v>
      </c>
      <c r="D17" s="196"/>
      <c r="E17" s="196"/>
      <c r="F17" s="196"/>
      <c r="G17" s="196"/>
      <c r="H17" s="196"/>
      <c r="I17" s="283" t="s">
        <v>172</v>
      </c>
      <c r="J17" s="197"/>
      <c r="K17" s="197"/>
      <c r="L17" s="197"/>
      <c r="M17" s="197"/>
      <c r="N17" s="197"/>
      <c r="O17" s="197"/>
      <c r="P17" s="209"/>
      <c r="Q17" s="223"/>
      <c r="R17" s="222"/>
      <c r="S17" s="223"/>
      <c r="T17" s="223"/>
      <c r="U17" s="223"/>
      <c r="V17" s="223"/>
      <c r="W17" s="223"/>
      <c r="X17" s="223"/>
      <c r="Y17" s="223"/>
      <c r="Z17" s="220"/>
      <c r="AA17" s="218"/>
      <c r="AB17" s="218"/>
      <c r="AC17" s="218"/>
      <c r="AD17" s="218"/>
      <c r="AE17" s="218"/>
      <c r="AF17" s="218"/>
      <c r="AG17" s="220"/>
      <c r="AH17" s="220"/>
      <c r="AI17" s="218"/>
      <c r="AJ17" s="218"/>
      <c r="AK17" s="218"/>
      <c r="AL17" s="218"/>
      <c r="AM17" s="218"/>
      <c r="AN17" s="218"/>
      <c r="AO17" s="220"/>
    </row>
    <row r="18" spans="1:41" s="82" customFormat="1" ht="12" customHeight="1">
      <c r="A18" s="171" t="s">
        <v>87</v>
      </c>
      <c r="B18" s="172" t="s">
        <v>88</v>
      </c>
      <c r="C18" s="201"/>
      <c r="D18" s="198"/>
      <c r="E18" s="198"/>
      <c r="F18" s="198"/>
      <c r="G18" s="198"/>
      <c r="H18" s="198"/>
      <c r="I18" s="201"/>
      <c r="J18" s="199"/>
      <c r="K18" s="199"/>
      <c r="L18" s="199"/>
      <c r="M18" s="199"/>
      <c r="N18" s="199"/>
      <c r="O18" s="199"/>
      <c r="P18" s="210"/>
      <c r="Q18" s="216"/>
      <c r="R18" s="216"/>
      <c r="S18" s="216"/>
      <c r="T18" s="216"/>
      <c r="U18" s="216"/>
      <c r="V18" s="216"/>
      <c r="W18" s="216"/>
      <c r="X18" s="216"/>
      <c r="Y18" s="216"/>
      <c r="Z18" s="217"/>
      <c r="AA18" s="218"/>
      <c r="AB18" s="218"/>
      <c r="AC18" s="218"/>
      <c r="AD18" s="218"/>
      <c r="AE18" s="218"/>
      <c r="AF18" s="218"/>
      <c r="AG18" s="217"/>
      <c r="AH18" s="217"/>
      <c r="AI18" s="218"/>
      <c r="AJ18" s="218"/>
      <c r="AK18" s="218"/>
      <c r="AL18" s="218"/>
      <c r="AM18" s="218"/>
      <c r="AN18" s="218"/>
      <c r="AO18" s="217"/>
    </row>
    <row r="19" spans="1:41" s="82" customFormat="1" ht="16.5" customHeight="1">
      <c r="A19" s="182" t="s">
        <v>125</v>
      </c>
      <c r="B19" s="183" t="s">
        <v>89</v>
      </c>
      <c r="C19" s="191"/>
      <c r="D19" s="196"/>
      <c r="E19" s="196"/>
      <c r="F19" s="196"/>
      <c r="G19" s="196"/>
      <c r="H19" s="198"/>
      <c r="I19" s="191"/>
      <c r="J19" s="199"/>
      <c r="K19" s="199"/>
      <c r="L19" s="199"/>
      <c r="M19" s="199"/>
      <c r="N19" s="199"/>
      <c r="O19" s="199"/>
      <c r="P19" s="210"/>
      <c r="Q19" s="225"/>
      <c r="R19" s="225"/>
      <c r="S19" s="225"/>
      <c r="T19" s="225"/>
      <c r="U19" s="225"/>
      <c r="V19" s="225"/>
      <c r="W19" s="225"/>
      <c r="X19" s="225"/>
      <c r="Y19" s="225"/>
      <c r="Z19" s="220"/>
      <c r="AA19" s="218"/>
      <c r="AB19" s="218"/>
      <c r="AC19" s="218"/>
      <c r="AD19" s="218"/>
      <c r="AE19" s="218"/>
      <c r="AF19" s="218"/>
      <c r="AG19" s="220"/>
      <c r="AH19" s="220"/>
      <c r="AI19" s="218"/>
      <c r="AJ19" s="218"/>
      <c r="AK19" s="218"/>
      <c r="AL19" s="218"/>
      <c r="AM19" s="218"/>
      <c r="AN19" s="218"/>
      <c r="AO19" s="220"/>
    </row>
    <row r="20" spans="1:41" s="82" customFormat="1" ht="19.5" customHeight="1">
      <c r="A20" s="187" t="s">
        <v>138</v>
      </c>
      <c r="B20" s="115" t="s">
        <v>90</v>
      </c>
      <c r="C20" s="284" t="s">
        <v>185</v>
      </c>
      <c r="D20" s="202"/>
      <c r="E20" s="202"/>
      <c r="F20" s="202"/>
      <c r="G20" s="202"/>
      <c r="H20" s="202"/>
      <c r="I20" s="191"/>
      <c r="J20" s="200"/>
      <c r="K20" s="200"/>
      <c r="L20" s="200"/>
      <c r="M20" s="200"/>
      <c r="N20" s="200"/>
      <c r="O20" s="200"/>
      <c r="P20" s="211"/>
      <c r="Q20" s="223"/>
      <c r="R20" s="226"/>
      <c r="S20" s="223"/>
      <c r="T20" s="223"/>
      <c r="U20" s="223"/>
      <c r="V20" s="223"/>
      <c r="W20" s="223"/>
      <c r="X20" s="223"/>
      <c r="Y20" s="223"/>
      <c r="Z20" s="220"/>
      <c r="AA20" s="218"/>
      <c r="AB20" s="218"/>
      <c r="AC20" s="218"/>
      <c r="AD20" s="218"/>
      <c r="AE20" s="218"/>
      <c r="AF20" s="218"/>
      <c r="AG20" s="220"/>
      <c r="AH20" s="220"/>
      <c r="AI20" s="218"/>
      <c r="AJ20" s="218"/>
      <c r="AK20" s="218"/>
      <c r="AL20" s="218"/>
      <c r="AM20" s="218"/>
      <c r="AN20" s="218"/>
      <c r="AO20" s="220"/>
    </row>
    <row r="21" spans="1:41" s="82" customFormat="1" ht="19.5" customHeight="1">
      <c r="A21" s="187" t="s">
        <v>139</v>
      </c>
      <c r="B21" s="121" t="s">
        <v>168</v>
      </c>
      <c r="C21" s="191" t="s">
        <v>180</v>
      </c>
      <c r="D21" s="202"/>
      <c r="E21" s="202"/>
      <c r="F21" s="202"/>
      <c r="G21" s="202"/>
      <c r="H21" s="202"/>
      <c r="I21" s="191"/>
      <c r="J21" s="200"/>
      <c r="K21" s="200"/>
      <c r="L21" s="200"/>
      <c r="M21" s="200"/>
      <c r="N21" s="200"/>
      <c r="O21" s="200"/>
      <c r="P21" s="211"/>
      <c r="Q21" s="227"/>
      <c r="R21" s="226"/>
      <c r="S21" s="227"/>
      <c r="T21" s="227"/>
      <c r="U21" s="227"/>
      <c r="V21" s="227"/>
      <c r="W21" s="227"/>
      <c r="X21" s="227"/>
      <c r="Y21" s="223"/>
      <c r="Z21" s="220"/>
      <c r="AA21" s="218"/>
      <c r="AB21" s="218"/>
      <c r="AC21" s="218"/>
      <c r="AD21" s="218"/>
      <c r="AE21" s="218"/>
      <c r="AF21" s="218"/>
      <c r="AG21" s="220"/>
      <c r="AH21" s="220"/>
      <c r="AI21" s="218"/>
      <c r="AJ21" s="218"/>
      <c r="AK21" s="218"/>
      <c r="AL21" s="218"/>
      <c r="AM21" s="218"/>
      <c r="AN21" s="218"/>
      <c r="AO21" s="220"/>
    </row>
    <row r="22" spans="1:41" s="82" customFormat="1" ht="15" customHeight="1">
      <c r="A22" s="182" t="s">
        <v>126</v>
      </c>
      <c r="B22" s="184" t="s">
        <v>80</v>
      </c>
      <c r="C22" s="191"/>
      <c r="D22" s="196"/>
      <c r="E22" s="196"/>
      <c r="F22" s="196"/>
      <c r="G22" s="196"/>
      <c r="H22" s="196"/>
      <c r="I22" s="191"/>
      <c r="J22" s="197"/>
      <c r="K22" s="197"/>
      <c r="L22" s="197"/>
      <c r="M22" s="197"/>
      <c r="N22" s="197"/>
      <c r="O22" s="197"/>
      <c r="P22" s="209"/>
      <c r="Q22" s="225"/>
      <c r="R22" s="225"/>
      <c r="S22" s="225"/>
      <c r="T22" s="225"/>
      <c r="U22" s="225"/>
      <c r="V22" s="225"/>
      <c r="W22" s="225"/>
      <c r="X22" s="225"/>
      <c r="Y22" s="225"/>
      <c r="Z22" s="220"/>
      <c r="AA22" s="218"/>
      <c r="AB22" s="218"/>
      <c r="AC22" s="218"/>
      <c r="AD22" s="218"/>
      <c r="AE22" s="218"/>
      <c r="AF22" s="218"/>
      <c r="AG22" s="220"/>
      <c r="AH22" s="220"/>
      <c r="AI22" s="218"/>
      <c r="AJ22" s="218"/>
      <c r="AK22" s="218"/>
      <c r="AL22" s="218"/>
      <c r="AM22" s="218"/>
      <c r="AN22" s="218"/>
      <c r="AO22" s="220"/>
    </row>
    <row r="23" spans="1:41" s="82" customFormat="1" ht="13.5">
      <c r="A23" s="123"/>
      <c r="B23" s="111" t="s">
        <v>81</v>
      </c>
      <c r="C23" s="191"/>
      <c r="D23" s="196"/>
      <c r="E23" s="196"/>
      <c r="F23" s="196"/>
      <c r="G23" s="196"/>
      <c r="H23" s="196"/>
      <c r="I23" s="191"/>
      <c r="J23" s="197"/>
      <c r="K23" s="197"/>
      <c r="L23" s="197"/>
      <c r="M23" s="197"/>
      <c r="N23" s="197"/>
      <c r="O23" s="197"/>
      <c r="P23" s="209"/>
      <c r="Q23" s="228"/>
      <c r="R23" s="228"/>
      <c r="S23" s="228"/>
      <c r="T23" s="228"/>
      <c r="U23" s="228"/>
      <c r="V23" s="228"/>
      <c r="W23" s="228"/>
      <c r="X23" s="228"/>
      <c r="Y23" s="228"/>
      <c r="Z23" s="220"/>
      <c r="AA23" s="218"/>
      <c r="AB23" s="218"/>
      <c r="AC23" s="218"/>
      <c r="AD23" s="218"/>
      <c r="AE23" s="218"/>
      <c r="AF23" s="218"/>
      <c r="AG23" s="220"/>
      <c r="AH23" s="220"/>
      <c r="AI23" s="218"/>
      <c r="AJ23" s="218"/>
      <c r="AK23" s="218"/>
      <c r="AL23" s="218"/>
      <c r="AM23" s="218"/>
      <c r="AN23" s="218"/>
      <c r="AO23" s="220"/>
    </row>
    <row r="24" spans="1:41" s="82" customFormat="1" ht="19.5" customHeight="1">
      <c r="A24" s="187" t="s">
        <v>140</v>
      </c>
      <c r="B24" s="113" t="s">
        <v>91</v>
      </c>
      <c r="C24" s="284" t="s">
        <v>173</v>
      </c>
      <c r="D24" s="285"/>
      <c r="E24" s="285"/>
      <c r="F24" s="285"/>
      <c r="G24" s="285"/>
      <c r="H24" s="285"/>
      <c r="I24" s="284"/>
      <c r="J24" s="197"/>
      <c r="K24" s="197"/>
      <c r="L24" s="197"/>
      <c r="M24" s="197"/>
      <c r="N24" s="197"/>
      <c r="O24" s="197"/>
      <c r="P24" s="209"/>
      <c r="Q24" s="223"/>
      <c r="R24" s="226"/>
      <c r="S24" s="223"/>
      <c r="T24" s="223"/>
      <c r="U24" s="223"/>
      <c r="V24" s="223"/>
      <c r="W24" s="223"/>
      <c r="X24" s="223"/>
      <c r="Y24" s="223"/>
      <c r="Z24" s="220"/>
      <c r="AA24" s="218"/>
      <c r="AB24" s="218"/>
      <c r="AC24" s="218"/>
      <c r="AD24" s="218"/>
      <c r="AE24" s="218"/>
      <c r="AF24" s="218"/>
      <c r="AG24" s="220"/>
      <c r="AH24" s="220"/>
      <c r="AI24" s="218"/>
      <c r="AJ24" s="218"/>
      <c r="AK24" s="218"/>
      <c r="AL24" s="218"/>
      <c r="AM24" s="218"/>
      <c r="AN24" s="218"/>
      <c r="AO24" s="220"/>
    </row>
    <row r="25" spans="1:41" s="82" customFormat="1" ht="19.5" customHeight="1">
      <c r="A25" s="187" t="s">
        <v>141</v>
      </c>
      <c r="B25" s="113" t="s">
        <v>92</v>
      </c>
      <c r="C25" s="284" t="s">
        <v>174</v>
      </c>
      <c r="D25" s="285"/>
      <c r="E25" s="285"/>
      <c r="F25" s="285"/>
      <c r="G25" s="285"/>
      <c r="H25" s="285"/>
      <c r="I25" s="284"/>
      <c r="J25" s="197"/>
      <c r="K25" s="197"/>
      <c r="L25" s="197"/>
      <c r="M25" s="197"/>
      <c r="N25" s="197"/>
      <c r="O25" s="197"/>
      <c r="P25" s="209"/>
      <c r="Q25" s="223"/>
      <c r="R25" s="226"/>
      <c r="S25" s="223"/>
      <c r="T25" s="223"/>
      <c r="U25" s="223"/>
      <c r="V25" s="223"/>
      <c r="W25" s="223"/>
      <c r="X25" s="223"/>
      <c r="Y25" s="223"/>
      <c r="Z25" s="220"/>
      <c r="AA25" s="218"/>
      <c r="AB25" s="218"/>
      <c r="AC25" s="218"/>
      <c r="AD25" s="218"/>
      <c r="AE25" s="218"/>
      <c r="AF25" s="218"/>
      <c r="AG25" s="220"/>
      <c r="AH25" s="220"/>
      <c r="AI25" s="218"/>
      <c r="AJ25" s="218"/>
      <c r="AK25" s="218"/>
      <c r="AL25" s="218"/>
      <c r="AM25" s="218"/>
      <c r="AN25" s="218"/>
      <c r="AO25" s="220"/>
    </row>
    <row r="26" spans="1:41" s="82" customFormat="1" ht="19.5" customHeight="1">
      <c r="A26" s="187" t="s">
        <v>146</v>
      </c>
      <c r="B26" s="189" t="s">
        <v>93</v>
      </c>
      <c r="C26" s="284" t="s">
        <v>175</v>
      </c>
      <c r="D26" s="285"/>
      <c r="E26" s="285"/>
      <c r="F26" s="285"/>
      <c r="G26" s="285"/>
      <c r="H26" s="285"/>
      <c r="I26" s="284"/>
      <c r="J26" s="197"/>
      <c r="K26" s="197"/>
      <c r="L26" s="197"/>
      <c r="M26" s="197"/>
      <c r="N26" s="197"/>
      <c r="O26" s="197"/>
      <c r="P26" s="209"/>
      <c r="Q26" s="223"/>
      <c r="R26" s="226"/>
      <c r="S26" s="223"/>
      <c r="T26" s="223"/>
      <c r="U26" s="223"/>
      <c r="V26" s="223"/>
      <c r="W26" s="223"/>
      <c r="X26" s="223"/>
      <c r="Y26" s="223"/>
      <c r="Z26" s="220"/>
      <c r="AA26" s="218"/>
      <c r="AB26" s="218"/>
      <c r="AC26" s="218"/>
      <c r="AD26" s="218"/>
      <c r="AE26" s="218"/>
      <c r="AF26" s="218"/>
      <c r="AG26" s="220"/>
      <c r="AH26" s="220"/>
      <c r="AI26" s="218"/>
      <c r="AJ26" s="218"/>
      <c r="AK26" s="218"/>
      <c r="AL26" s="218"/>
      <c r="AM26" s="218"/>
      <c r="AN26" s="218"/>
      <c r="AO26" s="220"/>
    </row>
    <row r="27" spans="1:41" s="82" customFormat="1" ht="19.5" customHeight="1">
      <c r="A27" s="187" t="s">
        <v>142</v>
      </c>
      <c r="B27" s="113" t="s">
        <v>94</v>
      </c>
      <c r="C27" s="284" t="s">
        <v>176</v>
      </c>
      <c r="D27" s="285"/>
      <c r="E27" s="285"/>
      <c r="F27" s="285"/>
      <c r="G27" s="285"/>
      <c r="H27" s="285"/>
      <c r="I27" s="284"/>
      <c r="J27" s="197"/>
      <c r="K27" s="197"/>
      <c r="L27" s="197"/>
      <c r="M27" s="197"/>
      <c r="N27" s="197"/>
      <c r="O27" s="197"/>
      <c r="P27" s="209"/>
      <c r="Q27" s="223"/>
      <c r="R27" s="226"/>
      <c r="S27" s="223"/>
      <c r="T27" s="223"/>
      <c r="U27" s="223"/>
      <c r="V27" s="223"/>
      <c r="W27" s="223"/>
      <c r="X27" s="223"/>
      <c r="Y27" s="223"/>
      <c r="Z27" s="220"/>
      <c r="AA27" s="218"/>
      <c r="AB27" s="218"/>
      <c r="AC27" s="218"/>
      <c r="AD27" s="218"/>
      <c r="AE27" s="218"/>
      <c r="AF27" s="218"/>
      <c r="AG27" s="220"/>
      <c r="AH27" s="220"/>
      <c r="AI27" s="218"/>
      <c r="AJ27" s="218"/>
      <c r="AK27" s="218"/>
      <c r="AL27" s="218"/>
      <c r="AM27" s="218"/>
      <c r="AN27" s="218"/>
      <c r="AO27" s="220"/>
    </row>
    <row r="28" spans="1:41" s="82" customFormat="1" ht="13.5">
      <c r="A28" s="123"/>
      <c r="B28" s="111" t="s">
        <v>85</v>
      </c>
      <c r="C28" s="284"/>
      <c r="D28" s="285"/>
      <c r="E28" s="285"/>
      <c r="F28" s="285"/>
      <c r="G28" s="285"/>
      <c r="H28" s="285"/>
      <c r="I28" s="291"/>
      <c r="J28" s="197"/>
      <c r="K28" s="197"/>
      <c r="L28" s="197"/>
      <c r="M28" s="197"/>
      <c r="N28" s="197"/>
      <c r="O28" s="197"/>
      <c r="P28" s="209"/>
      <c r="Q28" s="228"/>
      <c r="R28" s="228"/>
      <c r="S28" s="228"/>
      <c r="T28" s="228"/>
      <c r="U28" s="228"/>
      <c r="V28" s="228"/>
      <c r="W28" s="228"/>
      <c r="X28" s="228"/>
      <c r="Y28" s="228"/>
      <c r="Z28" s="220"/>
      <c r="AA28" s="218"/>
      <c r="AB28" s="218"/>
      <c r="AC28" s="218"/>
      <c r="AD28" s="218"/>
      <c r="AE28" s="218"/>
      <c r="AF28" s="218"/>
      <c r="AG28" s="220"/>
      <c r="AH28" s="220"/>
      <c r="AI28" s="218"/>
      <c r="AJ28" s="218"/>
      <c r="AK28" s="218"/>
      <c r="AL28" s="218"/>
      <c r="AM28" s="218"/>
      <c r="AN28" s="218"/>
      <c r="AO28" s="220"/>
    </row>
    <row r="29" spans="1:41" s="82" customFormat="1" ht="19.5" customHeight="1">
      <c r="A29" s="187" t="s">
        <v>143</v>
      </c>
      <c r="B29" s="113" t="s">
        <v>148</v>
      </c>
      <c r="C29" s="284" t="s">
        <v>177</v>
      </c>
      <c r="D29" s="285"/>
      <c r="E29" s="285"/>
      <c r="F29" s="285"/>
      <c r="G29" s="285"/>
      <c r="H29" s="289"/>
      <c r="I29" s="293" t="s">
        <v>177</v>
      </c>
      <c r="J29" s="290"/>
      <c r="K29" s="197"/>
      <c r="L29" s="197"/>
      <c r="M29" s="197"/>
      <c r="N29" s="197"/>
      <c r="O29" s="197"/>
      <c r="P29" s="209"/>
      <c r="Q29" s="223"/>
      <c r="R29" s="222"/>
      <c r="S29" s="223"/>
      <c r="T29" s="223"/>
      <c r="U29" s="223"/>
      <c r="V29" s="223"/>
      <c r="W29" s="223"/>
      <c r="X29" s="223"/>
      <c r="Y29" s="223"/>
      <c r="Z29" s="220"/>
      <c r="AA29" s="218"/>
      <c r="AB29" s="218"/>
      <c r="AC29" s="218"/>
      <c r="AD29" s="218"/>
      <c r="AE29" s="218"/>
      <c r="AF29" s="218"/>
      <c r="AG29" s="220"/>
      <c r="AH29" s="220"/>
      <c r="AI29" s="218"/>
      <c r="AJ29" s="218"/>
      <c r="AK29" s="218"/>
      <c r="AL29" s="218"/>
      <c r="AM29" s="218"/>
      <c r="AN29" s="218"/>
      <c r="AO29" s="220"/>
    </row>
    <row r="30" spans="1:41" s="82" customFormat="1" ht="25.5">
      <c r="A30" s="187" t="s">
        <v>144</v>
      </c>
      <c r="B30" s="113" t="s">
        <v>149</v>
      </c>
      <c r="C30" s="284" t="s">
        <v>178</v>
      </c>
      <c r="D30" s="285"/>
      <c r="E30" s="285"/>
      <c r="F30" s="285"/>
      <c r="G30" s="285"/>
      <c r="H30" s="285"/>
      <c r="I30" s="292" t="s">
        <v>179</v>
      </c>
      <c r="J30" s="197"/>
      <c r="K30" s="197"/>
      <c r="L30" s="197"/>
      <c r="M30" s="197"/>
      <c r="N30" s="197"/>
      <c r="O30" s="197"/>
      <c r="P30" s="209"/>
      <c r="Q30" s="223"/>
      <c r="R30" s="222"/>
      <c r="S30" s="223"/>
      <c r="T30" s="223"/>
      <c r="U30" s="223"/>
      <c r="V30" s="223"/>
      <c r="W30" s="223"/>
      <c r="X30" s="223"/>
      <c r="Y30" s="223"/>
      <c r="Z30" s="220"/>
      <c r="AA30" s="218"/>
      <c r="AB30" s="218"/>
      <c r="AC30" s="218"/>
      <c r="AD30" s="218"/>
      <c r="AE30" s="218"/>
      <c r="AF30" s="218"/>
      <c r="AG30" s="220"/>
      <c r="AH30" s="220"/>
      <c r="AI30" s="218"/>
      <c r="AJ30" s="218"/>
      <c r="AK30" s="218"/>
      <c r="AL30" s="218"/>
      <c r="AM30" s="218"/>
      <c r="AN30" s="218"/>
      <c r="AO30" s="220"/>
    </row>
    <row r="31" spans="1:41" s="82" customFormat="1" ht="19.5" customHeight="1">
      <c r="A31" s="187" t="s">
        <v>147</v>
      </c>
      <c r="B31" s="190" t="s">
        <v>150</v>
      </c>
      <c r="C31" s="284" t="s">
        <v>180</v>
      </c>
      <c r="D31" s="285"/>
      <c r="E31" s="285"/>
      <c r="F31" s="285"/>
      <c r="G31" s="285"/>
      <c r="H31" s="285"/>
      <c r="I31" s="284" t="s">
        <v>180</v>
      </c>
      <c r="J31" s="197"/>
      <c r="K31" s="197"/>
      <c r="L31" s="197"/>
      <c r="M31" s="197"/>
      <c r="N31" s="197"/>
      <c r="O31" s="197"/>
      <c r="P31" s="209"/>
      <c r="Q31" s="223"/>
      <c r="R31" s="222"/>
      <c r="S31" s="223"/>
      <c r="T31" s="223"/>
      <c r="U31" s="223"/>
      <c r="V31" s="223"/>
      <c r="W31" s="223"/>
      <c r="X31" s="223"/>
      <c r="Y31" s="223"/>
      <c r="Z31" s="220"/>
      <c r="AA31" s="218"/>
      <c r="AB31" s="218"/>
      <c r="AC31" s="218"/>
      <c r="AD31" s="218"/>
      <c r="AE31" s="218"/>
      <c r="AF31" s="218"/>
      <c r="AG31" s="220"/>
      <c r="AH31" s="220"/>
      <c r="AI31" s="218"/>
      <c r="AJ31" s="218"/>
      <c r="AK31" s="218"/>
      <c r="AL31" s="218"/>
      <c r="AM31" s="218"/>
      <c r="AN31" s="218"/>
      <c r="AO31" s="220"/>
    </row>
    <row r="32" spans="1:41" s="82" customFormat="1" ht="25.5" customHeight="1">
      <c r="A32" s="171" t="s">
        <v>95</v>
      </c>
      <c r="B32" s="172" t="s">
        <v>96</v>
      </c>
      <c r="C32" s="201"/>
      <c r="D32" s="198"/>
      <c r="E32" s="198"/>
      <c r="F32" s="198"/>
      <c r="G32" s="198"/>
      <c r="H32" s="198"/>
      <c r="I32" s="201"/>
      <c r="J32" s="199"/>
      <c r="K32" s="199"/>
      <c r="L32" s="199"/>
      <c r="M32" s="199"/>
      <c r="N32" s="199"/>
      <c r="O32" s="199"/>
      <c r="P32" s="210"/>
      <c r="Q32" s="229"/>
      <c r="R32" s="230"/>
      <c r="S32" s="229"/>
      <c r="T32" s="229"/>
      <c r="U32" s="229"/>
      <c r="V32" s="229"/>
      <c r="W32" s="229"/>
      <c r="X32" s="229"/>
      <c r="Y32" s="229"/>
      <c r="Z32" s="231"/>
      <c r="AA32" s="232"/>
      <c r="AB32" s="232"/>
      <c r="AC32" s="232"/>
      <c r="AD32" s="232"/>
      <c r="AE32" s="232"/>
      <c r="AF32" s="232"/>
      <c r="AG32" s="231"/>
      <c r="AH32" s="231"/>
      <c r="AI32" s="232"/>
      <c r="AJ32" s="232"/>
      <c r="AK32" s="232"/>
      <c r="AL32" s="232"/>
      <c r="AM32" s="232"/>
      <c r="AN32" s="232"/>
      <c r="AO32" s="231"/>
    </row>
    <row r="33" spans="1:41" s="82" customFormat="1" ht="19.5" customHeight="1">
      <c r="A33" s="182"/>
      <c r="B33" s="158" t="s">
        <v>112</v>
      </c>
      <c r="C33" s="286" t="s">
        <v>186</v>
      </c>
      <c r="D33" s="198"/>
      <c r="E33" s="198"/>
      <c r="F33" s="198"/>
      <c r="G33" s="198"/>
      <c r="H33" s="198"/>
      <c r="I33" s="201"/>
      <c r="J33" s="199"/>
      <c r="K33" s="199"/>
      <c r="L33" s="199"/>
      <c r="M33" s="199"/>
      <c r="N33" s="199"/>
      <c r="O33" s="199"/>
      <c r="P33" s="210"/>
      <c r="Q33" s="229"/>
      <c r="R33" s="230"/>
      <c r="S33" s="229"/>
      <c r="T33" s="229"/>
      <c r="U33" s="229"/>
      <c r="V33" s="229"/>
      <c r="W33" s="229"/>
      <c r="X33" s="229"/>
      <c r="Y33" s="229"/>
      <c r="Z33" s="231"/>
      <c r="AA33" s="232"/>
      <c r="AB33" s="232"/>
      <c r="AC33" s="232"/>
      <c r="AD33" s="232"/>
      <c r="AE33" s="232"/>
      <c r="AF33" s="232"/>
      <c r="AG33" s="231"/>
      <c r="AH33" s="231"/>
      <c r="AI33" s="232"/>
      <c r="AJ33" s="232"/>
      <c r="AK33" s="232"/>
      <c r="AL33" s="232"/>
      <c r="AM33" s="232"/>
      <c r="AN33" s="232"/>
      <c r="AO33" s="231"/>
    </row>
    <row r="34" spans="1:41" s="82" customFormat="1" ht="17.25" customHeight="1">
      <c r="A34" s="182"/>
      <c r="B34" s="158" t="s">
        <v>128</v>
      </c>
      <c r="C34" s="286" t="s">
        <v>187</v>
      </c>
      <c r="D34" s="198"/>
      <c r="E34" s="198"/>
      <c r="F34" s="198"/>
      <c r="G34" s="198"/>
      <c r="H34" s="198"/>
      <c r="I34" s="201"/>
      <c r="J34" s="199"/>
      <c r="K34" s="199"/>
      <c r="L34" s="199"/>
      <c r="M34" s="199"/>
      <c r="N34" s="199"/>
      <c r="O34" s="199"/>
      <c r="P34" s="210"/>
      <c r="Q34" s="229"/>
      <c r="R34" s="230"/>
      <c r="S34" s="229"/>
      <c r="T34" s="229"/>
      <c r="U34" s="229"/>
      <c r="V34" s="229"/>
      <c r="W34" s="229"/>
      <c r="X34" s="229"/>
      <c r="Y34" s="229"/>
      <c r="Z34" s="231"/>
      <c r="AA34" s="232"/>
      <c r="AB34" s="232"/>
      <c r="AC34" s="232"/>
      <c r="AD34" s="232"/>
      <c r="AE34" s="232"/>
      <c r="AF34" s="232"/>
      <c r="AG34" s="231"/>
      <c r="AH34" s="231"/>
      <c r="AI34" s="232"/>
      <c r="AJ34" s="232"/>
      <c r="AK34" s="232"/>
      <c r="AL34" s="232"/>
      <c r="AM34" s="232"/>
      <c r="AN34" s="232"/>
      <c r="AO34" s="231"/>
    </row>
    <row r="35" spans="1:41" s="82" customFormat="1" ht="16.5" customHeight="1">
      <c r="A35" s="182"/>
      <c r="B35" s="158" t="s">
        <v>127</v>
      </c>
      <c r="C35" s="286" t="s">
        <v>188</v>
      </c>
      <c r="D35" s="198"/>
      <c r="E35" s="198"/>
      <c r="F35" s="198"/>
      <c r="G35" s="198"/>
      <c r="H35" s="198"/>
      <c r="I35" s="201"/>
      <c r="J35" s="199"/>
      <c r="K35" s="199"/>
      <c r="L35" s="199"/>
      <c r="M35" s="199"/>
      <c r="N35" s="199"/>
      <c r="O35" s="199"/>
      <c r="P35" s="210"/>
      <c r="Q35" s="229"/>
      <c r="R35" s="230"/>
      <c r="S35" s="229"/>
      <c r="T35" s="229"/>
      <c r="U35" s="229"/>
      <c r="V35" s="229"/>
      <c r="W35" s="229"/>
      <c r="X35" s="229"/>
      <c r="Y35" s="229"/>
      <c r="Z35" s="231"/>
      <c r="AA35" s="232"/>
      <c r="AB35" s="232"/>
      <c r="AC35" s="232"/>
      <c r="AD35" s="232"/>
      <c r="AE35" s="232"/>
      <c r="AF35" s="232"/>
      <c r="AG35" s="231"/>
      <c r="AH35" s="231"/>
      <c r="AI35" s="232"/>
      <c r="AJ35" s="232"/>
      <c r="AK35" s="232"/>
      <c r="AL35" s="232"/>
      <c r="AM35" s="232"/>
      <c r="AN35" s="232"/>
      <c r="AO35" s="231"/>
    </row>
    <row r="36" spans="1:41" s="82" customFormat="1" ht="15.75" customHeight="1">
      <c r="A36" s="182"/>
      <c r="B36" s="158" t="s">
        <v>151</v>
      </c>
      <c r="C36" s="286" t="s">
        <v>189</v>
      </c>
      <c r="D36" s="198"/>
      <c r="E36" s="198"/>
      <c r="F36" s="198"/>
      <c r="G36" s="198"/>
      <c r="H36" s="198"/>
      <c r="I36" s="201"/>
      <c r="J36" s="199"/>
      <c r="K36" s="199"/>
      <c r="L36" s="199"/>
      <c r="M36" s="199"/>
      <c r="N36" s="199"/>
      <c r="O36" s="199"/>
      <c r="P36" s="210"/>
      <c r="Q36" s="229"/>
      <c r="R36" s="230"/>
      <c r="S36" s="229"/>
      <c r="T36" s="229"/>
      <c r="U36" s="229"/>
      <c r="V36" s="229"/>
      <c r="W36" s="229"/>
      <c r="X36" s="229"/>
      <c r="Y36" s="229"/>
      <c r="Z36" s="231"/>
      <c r="AA36" s="232"/>
      <c r="AB36" s="232"/>
      <c r="AC36" s="232"/>
      <c r="AD36" s="232"/>
      <c r="AE36" s="232"/>
      <c r="AF36" s="232"/>
      <c r="AG36" s="231"/>
      <c r="AH36" s="231"/>
      <c r="AI36" s="232"/>
      <c r="AJ36" s="232"/>
      <c r="AK36" s="232"/>
      <c r="AL36" s="232"/>
      <c r="AM36" s="232"/>
      <c r="AN36" s="232"/>
      <c r="AO36" s="231"/>
    </row>
    <row r="37" spans="1:41" s="82" customFormat="1" ht="15.75" customHeight="1">
      <c r="A37" s="182"/>
      <c r="B37" s="295" t="s">
        <v>47</v>
      </c>
      <c r="C37" s="288" t="s">
        <v>182</v>
      </c>
      <c r="D37" s="198"/>
      <c r="E37" s="198"/>
      <c r="F37" s="198"/>
      <c r="G37" s="198"/>
      <c r="H37" s="198"/>
      <c r="I37" s="201"/>
      <c r="J37" s="199"/>
      <c r="K37" s="199"/>
      <c r="L37" s="199"/>
      <c r="M37" s="199"/>
      <c r="N37" s="199"/>
      <c r="O37" s="199"/>
      <c r="P37" s="210"/>
      <c r="Q37" s="229"/>
      <c r="R37" s="230"/>
      <c r="S37" s="229"/>
      <c r="T37" s="229"/>
      <c r="U37" s="229"/>
      <c r="V37" s="229"/>
      <c r="W37" s="229"/>
      <c r="X37" s="229"/>
      <c r="Y37" s="229"/>
      <c r="Z37" s="231"/>
      <c r="AA37" s="232"/>
      <c r="AB37" s="232"/>
      <c r="AC37" s="232"/>
      <c r="AD37" s="232"/>
      <c r="AE37" s="232"/>
      <c r="AF37" s="232"/>
      <c r="AG37" s="231"/>
      <c r="AH37" s="231"/>
      <c r="AI37" s="232"/>
      <c r="AJ37" s="232"/>
      <c r="AK37" s="232"/>
      <c r="AL37" s="232"/>
      <c r="AM37" s="232"/>
      <c r="AN37" s="232"/>
      <c r="AO37" s="231"/>
    </row>
    <row r="38" spans="1:41" s="82" customFormat="1" ht="15" customHeight="1">
      <c r="A38" s="171" t="s">
        <v>97</v>
      </c>
      <c r="B38" s="116" t="s">
        <v>49</v>
      </c>
      <c r="C38" s="203"/>
      <c r="D38" s="204"/>
      <c r="E38" s="204"/>
      <c r="F38" s="204"/>
      <c r="G38" s="204"/>
      <c r="H38" s="204"/>
      <c r="I38" s="203"/>
      <c r="J38" s="205"/>
      <c r="K38" s="205"/>
      <c r="L38" s="205"/>
      <c r="M38" s="205"/>
      <c r="N38" s="205"/>
      <c r="O38" s="205"/>
      <c r="P38" s="212"/>
      <c r="Q38" s="229"/>
      <c r="R38" s="230"/>
      <c r="S38" s="229"/>
      <c r="T38" s="229"/>
      <c r="U38" s="229"/>
      <c r="V38" s="229"/>
      <c r="W38" s="229"/>
      <c r="X38" s="229"/>
      <c r="Y38" s="229"/>
      <c r="Z38" s="231"/>
      <c r="AA38" s="232"/>
      <c r="AB38" s="232"/>
      <c r="AC38" s="232"/>
      <c r="AD38" s="232"/>
      <c r="AE38" s="232"/>
      <c r="AF38" s="232"/>
      <c r="AG38" s="231"/>
      <c r="AH38" s="231"/>
      <c r="AI38" s="232"/>
      <c r="AJ38" s="232"/>
      <c r="AK38" s="232"/>
      <c r="AL38" s="232"/>
      <c r="AM38" s="232"/>
      <c r="AN38" s="232"/>
      <c r="AO38" s="231"/>
    </row>
    <row r="39" spans="1:41" s="82" customFormat="1" ht="18.75" customHeight="1">
      <c r="A39" s="247"/>
      <c r="B39" s="158" t="s">
        <v>110</v>
      </c>
      <c r="C39" s="294" t="s">
        <v>181</v>
      </c>
      <c r="D39" s="204"/>
      <c r="E39" s="204"/>
      <c r="F39" s="204"/>
      <c r="G39" s="204"/>
      <c r="H39" s="204"/>
      <c r="I39" s="203"/>
      <c r="J39" s="205"/>
      <c r="K39" s="205"/>
      <c r="L39" s="205"/>
      <c r="M39" s="205"/>
      <c r="N39" s="205"/>
      <c r="O39" s="205"/>
      <c r="P39" s="212"/>
      <c r="Q39" s="229"/>
      <c r="R39" s="230"/>
      <c r="S39" s="229"/>
      <c r="T39" s="229"/>
      <c r="U39" s="229"/>
      <c r="V39" s="229"/>
      <c r="W39" s="229"/>
      <c r="X39" s="229"/>
      <c r="Y39" s="229"/>
      <c r="Z39" s="231"/>
      <c r="AA39" s="232"/>
      <c r="AB39" s="232"/>
      <c r="AC39" s="232"/>
      <c r="AD39" s="232"/>
      <c r="AE39" s="232"/>
      <c r="AF39" s="232"/>
      <c r="AG39" s="231"/>
      <c r="AH39" s="231"/>
      <c r="AI39" s="232"/>
      <c r="AJ39" s="232"/>
      <c r="AK39" s="232"/>
      <c r="AL39" s="232"/>
      <c r="AM39" s="232"/>
      <c r="AN39" s="232"/>
      <c r="AO39" s="231"/>
    </row>
    <row r="40" spans="1:41" s="82" customFormat="1" ht="21" customHeight="1">
      <c r="A40" s="193"/>
      <c r="B40" s="248" t="s">
        <v>156</v>
      </c>
      <c r="C40" s="294" t="s">
        <v>181</v>
      </c>
      <c r="D40" s="207"/>
      <c r="E40" s="207"/>
      <c r="F40" s="207"/>
      <c r="G40" s="207"/>
      <c r="H40" s="207"/>
      <c r="I40" s="206"/>
      <c r="J40" s="208"/>
      <c r="K40" s="208"/>
      <c r="L40" s="208"/>
      <c r="M40" s="208"/>
      <c r="N40" s="208"/>
      <c r="O40" s="208"/>
      <c r="P40" s="213"/>
      <c r="Q40" s="233"/>
      <c r="R40" s="233"/>
      <c r="S40" s="233"/>
      <c r="T40" s="233"/>
      <c r="U40" s="233"/>
      <c r="V40" s="233"/>
      <c r="W40" s="233"/>
      <c r="X40" s="233"/>
      <c r="Y40" s="233"/>
      <c r="Z40" s="234"/>
      <c r="AA40" s="235"/>
      <c r="AB40" s="235"/>
      <c r="AC40" s="235"/>
      <c r="AD40" s="235"/>
      <c r="AE40" s="235"/>
      <c r="AF40" s="235"/>
      <c r="AG40" s="234"/>
      <c r="AH40" s="234"/>
      <c r="AI40" s="235"/>
      <c r="AJ40" s="235"/>
      <c r="AK40" s="235"/>
      <c r="AL40" s="235"/>
      <c r="AM40" s="235"/>
      <c r="AN40" s="235"/>
      <c r="AO40" s="234"/>
    </row>
    <row r="41" spans="1:41" s="82" customFormat="1" ht="12.75">
      <c r="A41" s="142"/>
      <c r="B41" s="143"/>
      <c r="C41" s="144"/>
      <c r="D41" s="145"/>
      <c r="E41" s="145"/>
      <c r="F41" s="145"/>
      <c r="G41" s="145"/>
      <c r="H41" s="145"/>
      <c r="I41" s="146"/>
      <c r="J41" s="147"/>
      <c r="K41" s="147"/>
      <c r="L41" s="147"/>
      <c r="M41" s="147"/>
      <c r="N41" s="147"/>
      <c r="O41" s="147"/>
      <c r="P41" s="147"/>
      <c r="Q41" s="144"/>
      <c r="R41" s="144"/>
      <c r="S41" s="144"/>
      <c r="T41" s="144"/>
      <c r="U41" s="144"/>
      <c r="V41" s="144"/>
      <c r="W41" s="144"/>
      <c r="X41" s="144"/>
      <c r="Y41" s="144"/>
      <c r="Z41" s="148"/>
      <c r="AA41" s="149"/>
      <c r="AB41" s="149"/>
      <c r="AC41" s="149"/>
      <c r="AD41" s="149"/>
      <c r="AE41" s="149"/>
      <c r="AF41" s="149"/>
      <c r="AG41" s="148"/>
      <c r="AH41" s="148"/>
      <c r="AI41" s="149"/>
      <c r="AJ41" s="149"/>
      <c r="AK41" s="149"/>
      <c r="AL41" s="149"/>
      <c r="AM41" s="149"/>
      <c r="AN41" s="149"/>
      <c r="AO41" s="148"/>
    </row>
    <row r="42" spans="1:41" s="82" customFormat="1" ht="12.75">
      <c r="A42" s="142"/>
      <c r="B42" s="150"/>
      <c r="C42" s="144"/>
      <c r="D42" s="145"/>
      <c r="E42" s="145"/>
      <c r="F42" s="145"/>
      <c r="G42" s="145"/>
      <c r="H42" s="145"/>
      <c r="I42" s="146"/>
      <c r="J42" s="147"/>
      <c r="K42" s="147"/>
      <c r="L42" s="147"/>
      <c r="M42" s="147"/>
      <c r="N42" s="147"/>
      <c r="O42" s="147"/>
      <c r="P42" s="147"/>
      <c r="Q42" s="144"/>
      <c r="R42" s="144"/>
      <c r="S42" s="144"/>
      <c r="T42" s="144"/>
      <c r="U42" s="144"/>
      <c r="V42" s="144"/>
      <c r="W42" s="144"/>
      <c r="X42" s="144"/>
      <c r="Y42" s="144"/>
      <c r="Z42" s="148"/>
      <c r="AA42" s="149"/>
      <c r="AB42" s="149"/>
      <c r="AC42" s="149"/>
      <c r="AD42" s="149"/>
      <c r="AE42" s="149"/>
      <c r="AF42" s="149"/>
      <c r="AG42" s="148"/>
      <c r="AH42" s="148"/>
      <c r="AI42" s="149"/>
      <c r="AJ42" s="149"/>
      <c r="AK42" s="149"/>
      <c r="AL42" s="149"/>
      <c r="AM42" s="149"/>
      <c r="AN42" s="149"/>
      <c r="AO42" s="148"/>
    </row>
    <row r="43" spans="1:41" s="82" customFormat="1" ht="12.75">
      <c r="A43" s="142"/>
      <c r="B43" s="143"/>
      <c r="C43" s="144"/>
      <c r="D43" s="145"/>
      <c r="E43" s="145"/>
      <c r="F43" s="145"/>
      <c r="G43" s="145"/>
      <c r="H43" s="145"/>
      <c r="I43" s="146"/>
      <c r="J43" s="147"/>
      <c r="K43" s="147"/>
      <c r="L43" s="147"/>
      <c r="M43" s="147"/>
      <c r="N43" s="147"/>
      <c r="O43" s="147"/>
      <c r="P43" s="147"/>
      <c r="Q43" s="144"/>
      <c r="R43" s="144"/>
      <c r="S43" s="144"/>
      <c r="T43" s="144"/>
      <c r="U43" s="144"/>
      <c r="V43" s="144"/>
      <c r="W43" s="144"/>
      <c r="X43" s="144"/>
      <c r="Y43" s="144"/>
      <c r="Z43" s="148"/>
      <c r="AA43" s="149"/>
      <c r="AB43" s="149"/>
      <c r="AC43" s="149"/>
      <c r="AD43" s="149"/>
      <c r="AE43" s="149"/>
      <c r="AF43" s="149"/>
      <c r="AG43" s="148"/>
      <c r="AH43" s="148"/>
      <c r="AI43" s="149"/>
      <c r="AJ43" s="149"/>
      <c r="AK43" s="149"/>
      <c r="AL43" s="149"/>
      <c r="AM43" s="149"/>
      <c r="AN43" s="149"/>
      <c r="AO43" s="148"/>
    </row>
    <row r="44" spans="1:41" s="82" customFormat="1" ht="12.75">
      <c r="A44" s="142"/>
      <c r="B44" s="143"/>
      <c r="C44" s="144"/>
      <c r="D44" s="145"/>
      <c r="E44" s="145"/>
      <c r="F44" s="145"/>
      <c r="G44" s="145"/>
      <c r="H44" s="145"/>
      <c r="I44" s="146"/>
      <c r="J44" s="147"/>
      <c r="K44" s="147"/>
      <c r="L44" s="147"/>
      <c r="M44" s="147"/>
      <c r="N44" s="147"/>
      <c r="O44" s="147"/>
      <c r="P44" s="147"/>
      <c r="Q44" s="144"/>
      <c r="R44" s="144"/>
      <c r="S44" s="144"/>
      <c r="T44" s="144"/>
      <c r="U44" s="144"/>
      <c r="V44" s="144"/>
      <c r="W44" s="144"/>
      <c r="X44" s="144"/>
      <c r="Y44" s="144"/>
      <c r="Z44" s="148"/>
      <c r="AA44" s="149"/>
      <c r="AB44" s="149"/>
      <c r="AC44" s="149"/>
      <c r="AD44" s="149"/>
      <c r="AE44" s="149"/>
      <c r="AF44" s="149"/>
      <c r="AG44" s="148"/>
      <c r="AH44" s="148"/>
      <c r="AI44" s="149"/>
      <c r="AJ44" s="149"/>
      <c r="AK44" s="149"/>
      <c r="AL44" s="149"/>
      <c r="AM44" s="149"/>
      <c r="AN44" s="149"/>
      <c r="AO44" s="148"/>
    </row>
    <row r="45" spans="1:41" s="82" customFormat="1" ht="12.75">
      <c r="A45" s="142"/>
      <c r="B45" s="143"/>
      <c r="C45" s="144"/>
      <c r="D45" s="145"/>
      <c r="E45" s="145"/>
      <c r="F45" s="145"/>
      <c r="G45" s="145"/>
      <c r="H45" s="145"/>
      <c r="I45" s="146"/>
      <c r="J45" s="147"/>
      <c r="K45" s="147"/>
      <c r="L45" s="147"/>
      <c r="M45" s="147"/>
      <c r="N45" s="147"/>
      <c r="O45" s="147"/>
      <c r="P45" s="147"/>
      <c r="Q45" s="144"/>
      <c r="R45" s="144"/>
      <c r="S45" s="144"/>
      <c r="T45" s="144"/>
      <c r="U45" s="144"/>
      <c r="V45" s="144"/>
      <c r="W45" s="144"/>
      <c r="X45" s="144"/>
      <c r="Y45" s="144"/>
      <c r="Z45" s="148"/>
      <c r="AA45" s="149"/>
      <c r="AB45" s="149"/>
      <c r="AC45" s="149"/>
      <c r="AD45" s="149"/>
      <c r="AE45" s="149"/>
      <c r="AF45" s="149"/>
      <c r="AG45" s="148"/>
      <c r="AH45" s="148"/>
      <c r="AI45" s="149"/>
      <c r="AJ45" s="149"/>
      <c r="AK45" s="149"/>
      <c r="AL45" s="149"/>
      <c r="AM45" s="149"/>
      <c r="AN45" s="149"/>
      <c r="AO45" s="148"/>
    </row>
    <row r="46" spans="1:41" s="82" customFormat="1" ht="12.75">
      <c r="A46" s="142"/>
      <c r="B46" s="143"/>
      <c r="C46" s="144"/>
      <c r="D46" s="145"/>
      <c r="E46" s="145"/>
      <c r="F46" s="145"/>
      <c r="G46" s="145"/>
      <c r="H46" s="145"/>
      <c r="I46" s="146"/>
      <c r="J46" s="147"/>
      <c r="K46" s="147"/>
      <c r="L46" s="147"/>
      <c r="M46" s="147"/>
      <c r="N46" s="147"/>
      <c r="O46" s="147"/>
      <c r="P46" s="147"/>
      <c r="Q46" s="144"/>
      <c r="R46" s="144"/>
      <c r="S46" s="144"/>
      <c r="T46" s="144"/>
      <c r="U46" s="144"/>
      <c r="V46" s="144"/>
      <c r="W46" s="144"/>
      <c r="X46" s="144"/>
      <c r="Y46" s="144"/>
      <c r="Z46" s="148"/>
      <c r="AA46" s="149"/>
      <c r="AB46" s="149"/>
      <c r="AC46" s="149"/>
      <c r="AD46" s="149"/>
      <c r="AE46" s="149"/>
      <c r="AF46" s="149"/>
      <c r="AG46" s="148"/>
      <c r="AH46" s="148"/>
      <c r="AI46" s="149"/>
      <c r="AJ46" s="149"/>
      <c r="AK46" s="149"/>
      <c r="AL46" s="149"/>
      <c r="AM46" s="149"/>
      <c r="AN46" s="149"/>
      <c r="AO46" s="148"/>
    </row>
    <row r="47" spans="1:41" s="82" customFormat="1" ht="12.75">
      <c r="A47" s="142"/>
      <c r="B47" s="143"/>
      <c r="C47" s="144"/>
      <c r="D47" s="145"/>
      <c r="E47" s="145"/>
      <c r="F47" s="145"/>
      <c r="G47" s="145"/>
      <c r="H47" s="145"/>
      <c r="I47" s="146"/>
      <c r="J47" s="147"/>
      <c r="K47" s="147"/>
      <c r="L47" s="147"/>
      <c r="M47" s="147"/>
      <c r="N47" s="147"/>
      <c r="O47" s="147"/>
      <c r="P47" s="147"/>
      <c r="Q47" s="144"/>
      <c r="R47" s="144"/>
      <c r="S47" s="144"/>
      <c r="T47" s="144"/>
      <c r="U47" s="144"/>
      <c r="V47" s="144"/>
      <c r="W47" s="144"/>
      <c r="X47" s="144"/>
      <c r="Y47" s="144"/>
      <c r="Z47" s="148"/>
      <c r="AA47" s="149"/>
      <c r="AB47" s="149"/>
      <c r="AC47" s="149"/>
      <c r="AD47" s="149"/>
      <c r="AE47" s="149"/>
      <c r="AF47" s="149"/>
      <c r="AG47" s="148"/>
      <c r="AH47" s="148"/>
      <c r="AI47" s="149"/>
      <c r="AJ47" s="149"/>
      <c r="AK47" s="149"/>
      <c r="AL47" s="149"/>
      <c r="AM47" s="149"/>
      <c r="AN47" s="149"/>
      <c r="AO47" s="148"/>
    </row>
    <row r="48" spans="1:41" s="153" customFormat="1" ht="21" customHeight="1">
      <c r="A48" s="151"/>
      <c r="B48" s="349"/>
      <c r="C48" s="349"/>
      <c r="D48" s="349"/>
      <c r="E48" s="349"/>
      <c r="F48" s="349"/>
      <c r="G48" s="349"/>
      <c r="H48" s="349"/>
      <c r="I48" s="349"/>
      <c r="J48" s="238"/>
      <c r="K48" s="238"/>
      <c r="L48" s="238"/>
      <c r="M48" s="238"/>
      <c r="N48" s="238"/>
      <c r="O48" s="238"/>
      <c r="P48" s="238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</row>
    <row r="49" spans="1:41" s="156" customFormat="1" ht="27" customHeight="1">
      <c r="A49" s="154"/>
      <c r="B49" s="239"/>
      <c r="C49" s="239"/>
      <c r="D49" s="240"/>
      <c r="E49" s="240"/>
      <c r="F49" s="240"/>
      <c r="G49" s="240"/>
      <c r="H49" s="240"/>
      <c r="I49" s="239"/>
      <c r="J49" s="241"/>
      <c r="K49" s="241"/>
      <c r="L49" s="241"/>
      <c r="M49" s="241"/>
      <c r="N49" s="241"/>
      <c r="O49" s="241"/>
      <c r="P49" s="241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</row>
    <row r="50" spans="1:41" s="159" customFormat="1" ht="18.75" customHeight="1">
      <c r="A50" s="157"/>
      <c r="B50" s="242"/>
      <c r="C50" s="239"/>
      <c r="D50" s="240"/>
      <c r="E50" s="240"/>
      <c r="F50" s="240"/>
      <c r="G50" s="240"/>
      <c r="H50" s="240"/>
      <c r="I50" s="239"/>
      <c r="J50" s="240"/>
      <c r="K50" s="240"/>
      <c r="L50" s="240"/>
      <c r="M50" s="240"/>
      <c r="N50" s="240"/>
      <c r="O50" s="240"/>
      <c r="P50" s="240"/>
      <c r="Q50" s="347"/>
      <c r="R50" s="347"/>
      <c r="S50" s="347"/>
      <c r="T50" s="347"/>
      <c r="U50" s="347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</row>
    <row r="51" spans="1:41" s="159" customFormat="1" ht="18.75" customHeight="1">
      <c r="A51" s="157"/>
      <c r="B51" s="242"/>
      <c r="C51" s="239"/>
      <c r="D51" s="240"/>
      <c r="E51" s="240"/>
      <c r="F51" s="240"/>
      <c r="G51" s="240"/>
      <c r="H51" s="240"/>
      <c r="I51" s="239"/>
      <c r="J51" s="240"/>
      <c r="K51" s="240"/>
      <c r="L51" s="240"/>
      <c r="M51" s="240"/>
      <c r="N51" s="240"/>
      <c r="O51" s="240"/>
      <c r="P51" s="240"/>
      <c r="Q51" s="347"/>
      <c r="R51" s="347"/>
      <c r="S51" s="347"/>
      <c r="T51" s="347"/>
      <c r="U51" s="347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</row>
    <row r="52" spans="1:41" s="159" customFormat="1" ht="18.75" customHeight="1">
      <c r="A52" s="157"/>
      <c r="B52" s="242"/>
      <c r="C52" s="239"/>
      <c r="D52" s="240"/>
      <c r="E52" s="240"/>
      <c r="F52" s="240"/>
      <c r="G52" s="240"/>
      <c r="H52" s="240"/>
      <c r="I52" s="239"/>
      <c r="J52" s="240"/>
      <c r="K52" s="240"/>
      <c r="L52" s="240"/>
      <c r="M52" s="240"/>
      <c r="N52" s="240"/>
      <c r="O52" s="240"/>
      <c r="P52" s="240"/>
      <c r="Q52" s="347"/>
      <c r="R52" s="347"/>
      <c r="S52" s="347"/>
      <c r="T52" s="347"/>
      <c r="U52" s="347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</row>
    <row r="53" spans="1:41" s="159" customFormat="1" ht="18.75" customHeight="1">
      <c r="A53" s="157"/>
      <c r="B53" s="242"/>
      <c r="C53" s="239"/>
      <c r="D53" s="240"/>
      <c r="E53" s="240"/>
      <c r="F53" s="240"/>
      <c r="G53" s="240"/>
      <c r="H53" s="240"/>
      <c r="I53" s="239"/>
      <c r="J53" s="240"/>
      <c r="K53" s="240"/>
      <c r="L53" s="240"/>
      <c r="M53" s="240"/>
      <c r="N53" s="240"/>
      <c r="O53" s="240"/>
      <c r="P53" s="240"/>
      <c r="Q53" s="347"/>
      <c r="R53" s="347"/>
      <c r="S53" s="347"/>
      <c r="T53" s="347"/>
      <c r="U53" s="347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</row>
    <row r="54" spans="1:41" s="159" customFormat="1" ht="18.75" customHeight="1">
      <c r="A54" s="157"/>
      <c r="B54" s="242"/>
      <c r="C54" s="239"/>
      <c r="D54" s="240"/>
      <c r="E54" s="240"/>
      <c r="F54" s="240"/>
      <c r="G54" s="240"/>
      <c r="H54" s="240"/>
      <c r="I54" s="239"/>
      <c r="J54" s="240"/>
      <c r="K54" s="240"/>
      <c r="L54" s="240"/>
      <c r="M54" s="240"/>
      <c r="N54" s="240"/>
      <c r="O54" s="240"/>
      <c r="P54" s="240"/>
      <c r="Q54" s="347"/>
      <c r="R54" s="347"/>
      <c r="S54" s="347"/>
      <c r="T54" s="347"/>
      <c r="U54" s="347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</row>
    <row r="55" spans="2:41" ht="13.5" customHeight="1">
      <c r="B55" s="243"/>
      <c r="C55" s="73"/>
      <c r="D55" s="74"/>
      <c r="E55" s="74"/>
      <c r="F55" s="74"/>
      <c r="G55" s="74"/>
      <c r="H55" s="74"/>
      <c r="I55" s="73"/>
      <c r="J55" s="75"/>
      <c r="K55" s="75"/>
      <c r="L55" s="75"/>
      <c r="M55" s="75"/>
      <c r="N55" s="75"/>
      <c r="O55" s="75"/>
      <c r="P55" s="75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244"/>
      <c r="AB55" s="244"/>
      <c r="AC55" s="244"/>
      <c r="AD55" s="244"/>
      <c r="AE55" s="244"/>
      <c r="AF55" s="244"/>
      <c r="AG55" s="77"/>
      <c r="AH55" s="77"/>
      <c r="AI55" s="244"/>
      <c r="AJ55" s="244"/>
      <c r="AK55" s="244"/>
      <c r="AL55" s="244"/>
      <c r="AM55" s="244"/>
      <c r="AN55" s="244"/>
      <c r="AO55" s="77"/>
    </row>
    <row r="56" spans="2:41" ht="9" customHeight="1">
      <c r="B56" s="160"/>
      <c r="C56" s="73"/>
      <c r="D56" s="74"/>
      <c r="E56" s="74"/>
      <c r="F56" s="74"/>
      <c r="G56" s="74"/>
      <c r="H56" s="74"/>
      <c r="I56" s="73"/>
      <c r="J56" s="75"/>
      <c r="K56" s="75"/>
      <c r="L56" s="75"/>
      <c r="M56" s="75"/>
      <c r="N56" s="75"/>
      <c r="O56" s="75"/>
      <c r="P56" s="75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244"/>
      <c r="AB56" s="244"/>
      <c r="AC56" s="244"/>
      <c r="AD56" s="244"/>
      <c r="AE56" s="244"/>
      <c r="AF56" s="244"/>
      <c r="AG56" s="77"/>
      <c r="AH56" s="77"/>
      <c r="AI56" s="244"/>
      <c r="AJ56" s="244"/>
      <c r="AK56" s="244"/>
      <c r="AL56" s="244"/>
      <c r="AM56" s="244"/>
      <c r="AN56" s="244"/>
      <c r="AO56" s="77"/>
    </row>
    <row r="57" spans="2:41" ht="12.75">
      <c r="B57" s="245"/>
      <c r="C57" s="73"/>
      <c r="D57" s="74"/>
      <c r="E57" s="74"/>
      <c r="F57" s="74"/>
      <c r="G57" s="74"/>
      <c r="H57" s="74"/>
      <c r="I57" s="73"/>
      <c r="J57" s="75"/>
      <c r="K57" s="75"/>
      <c r="L57" s="75"/>
      <c r="M57" s="75"/>
      <c r="N57" s="75"/>
      <c r="O57" s="75"/>
      <c r="P57" s="75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244"/>
      <c r="AB57" s="244"/>
      <c r="AC57" s="244"/>
      <c r="AD57" s="244"/>
      <c r="AE57" s="244"/>
      <c r="AF57" s="244"/>
      <c r="AG57" s="77"/>
      <c r="AH57" s="77"/>
      <c r="AI57" s="244"/>
      <c r="AJ57" s="244"/>
      <c r="AK57" s="244"/>
      <c r="AL57" s="244"/>
      <c r="AM57" s="244"/>
      <c r="AN57" s="244"/>
      <c r="AO57" s="77"/>
    </row>
    <row r="58" spans="2:41" ht="7.5" customHeight="1">
      <c r="B58" s="245"/>
      <c r="C58" s="73"/>
      <c r="D58" s="74"/>
      <c r="E58" s="74"/>
      <c r="F58" s="74"/>
      <c r="G58" s="74"/>
      <c r="H58" s="74"/>
      <c r="I58" s="73"/>
      <c r="J58" s="75"/>
      <c r="K58" s="75"/>
      <c r="L58" s="75"/>
      <c r="M58" s="75"/>
      <c r="N58" s="75"/>
      <c r="O58" s="75"/>
      <c r="P58" s="75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244"/>
      <c r="AB58" s="244"/>
      <c r="AC58" s="244"/>
      <c r="AD58" s="244"/>
      <c r="AE58" s="244"/>
      <c r="AF58" s="244"/>
      <c r="AG58" s="77"/>
      <c r="AH58" s="77"/>
      <c r="AI58" s="244"/>
      <c r="AJ58" s="244"/>
      <c r="AK58" s="244"/>
      <c r="AL58" s="244"/>
      <c r="AM58" s="244"/>
      <c r="AN58" s="244"/>
      <c r="AO58" s="77"/>
    </row>
    <row r="59" spans="2:41" ht="12.75">
      <c r="B59" s="245"/>
      <c r="C59" s="150"/>
      <c r="D59" s="74"/>
      <c r="E59" s="74"/>
      <c r="F59" s="74"/>
      <c r="G59" s="74"/>
      <c r="H59" s="74"/>
      <c r="I59" s="73"/>
      <c r="J59" s="75"/>
      <c r="K59" s="75"/>
      <c r="L59" s="75"/>
      <c r="M59" s="75"/>
      <c r="N59" s="75"/>
      <c r="O59" s="75"/>
      <c r="P59" s="75"/>
      <c r="Q59" s="76"/>
      <c r="R59" s="76"/>
      <c r="S59" s="76"/>
      <c r="T59" s="77"/>
      <c r="U59" s="77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</row>
    <row r="60" spans="2:41" ht="17.25" customHeight="1">
      <c r="B60" s="245"/>
      <c r="C60" s="166"/>
      <c r="D60" s="74"/>
      <c r="E60" s="74"/>
      <c r="F60" s="74"/>
      <c r="G60" s="74"/>
      <c r="H60" s="74"/>
      <c r="I60" s="73"/>
      <c r="J60" s="75"/>
      <c r="K60" s="75"/>
      <c r="L60" s="75"/>
      <c r="M60" s="75"/>
      <c r="N60" s="75"/>
      <c r="O60" s="75"/>
      <c r="P60" s="75"/>
      <c r="Q60" s="76"/>
      <c r="R60" s="76"/>
      <c r="S60" s="76"/>
      <c r="T60" s="77"/>
      <c r="U60" s="77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</row>
    <row r="61" ht="7.5" customHeight="1">
      <c r="B61" s="165"/>
    </row>
    <row r="62" spans="2:21" ht="12.75">
      <c r="B62" s="162"/>
      <c r="U62" s="166"/>
    </row>
    <row r="63" ht="17.25" customHeight="1">
      <c r="B63" s="164"/>
    </row>
  </sheetData>
  <sheetProtection selectLockedCells="1" selectUnlockedCells="1"/>
  <mergeCells count="17">
    <mergeCell ref="A1:AH1"/>
    <mergeCell ref="A3:A4"/>
    <mergeCell ref="B3:B4"/>
    <mergeCell ref="Q3:Q4"/>
    <mergeCell ref="R3:Y3"/>
    <mergeCell ref="Z3:AO3"/>
    <mergeCell ref="C3:C4"/>
    <mergeCell ref="I3:I4"/>
    <mergeCell ref="Z4:AG4"/>
    <mergeCell ref="AH4:AO4"/>
    <mergeCell ref="S4:W4"/>
    <mergeCell ref="Q50:U54"/>
    <mergeCell ref="V50:AO54"/>
    <mergeCell ref="B48:I48"/>
    <mergeCell ref="Q48:AO48"/>
    <mergeCell ref="Q49:U49"/>
    <mergeCell ref="V49:AO49"/>
  </mergeCells>
  <printOptions/>
  <pageMargins left="0.19652777777777777" right="0.15763888888888888" top="0.18" bottom="0.25972222222222224" header="0.2" footer="0.34"/>
  <pageSetup fitToHeight="2"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4"/>
  <sheetViews>
    <sheetView zoomScaleSheetLayoutView="100" workbookViewId="0" topLeftCell="A1">
      <selection activeCell="Q19" sqref="Q19"/>
    </sheetView>
  </sheetViews>
  <sheetFormatPr defaultColWidth="9.00390625" defaultRowHeight="12.75" outlineLevelCol="1"/>
  <cols>
    <col min="1" max="1" width="8.375" style="64" customWidth="1"/>
    <col min="2" max="2" width="58.00390625" style="65" customWidth="1"/>
    <col min="3" max="3" width="14.75390625" style="66" customWidth="1"/>
    <col min="4" max="4" width="4.375" style="67" hidden="1" customWidth="1" outlineLevel="1"/>
    <col min="5" max="5" width="4.25390625" style="67" hidden="1" customWidth="1" outlineLevel="1"/>
    <col min="6" max="6" width="4.375" style="67" hidden="1" customWidth="1" outlineLevel="1"/>
    <col min="7" max="7" width="5.25390625" style="67" hidden="1" customWidth="1" outlineLevel="1"/>
    <col min="8" max="8" width="4.75390625" style="67" hidden="1" customWidth="1" outlineLevel="1"/>
    <col min="9" max="9" width="0.12890625" style="66" customWidth="1" collapsed="1"/>
    <col min="10" max="10" width="10.75390625" style="280" customWidth="1" outlineLevel="1"/>
    <col min="11" max="11" width="13.125" style="280" customWidth="1" outlineLevel="1"/>
    <col min="12" max="12" width="12.75390625" style="280" customWidth="1" outlineLevel="1"/>
    <col min="13" max="13" width="8.75390625" style="69" customWidth="1"/>
    <col min="14" max="14" width="7.125" style="69" customWidth="1"/>
    <col min="15" max="15" width="7.25390625" style="69" customWidth="1"/>
    <col min="16" max="16" width="6.875" style="64" customWidth="1"/>
    <col min="17" max="18" width="7.25390625" style="64" customWidth="1"/>
    <col min="19" max="20" width="6.125" style="64" customWidth="1"/>
    <col min="21" max="21" width="6.875" style="64" customWidth="1"/>
    <col min="22" max="22" width="9.375" style="64" customWidth="1"/>
    <col min="23" max="23" width="5.375" style="70" hidden="1" customWidth="1" outlineLevel="1"/>
    <col min="24" max="24" width="5.125" style="70" hidden="1" customWidth="1" outlineLevel="1"/>
    <col min="25" max="25" width="5.375" style="70" hidden="1" customWidth="1" outlineLevel="1"/>
    <col min="26" max="26" width="5.625" style="70" hidden="1" customWidth="1" outlineLevel="1"/>
    <col min="27" max="27" width="5.25390625" style="70" hidden="1" customWidth="1" outlineLevel="1"/>
    <col min="28" max="28" width="4.00390625" style="70" hidden="1" customWidth="1" outlineLevel="1"/>
    <col min="29" max="29" width="8.875" style="64" customWidth="1" collapsed="1"/>
    <col min="30" max="30" width="9.00390625" style="64" customWidth="1"/>
    <col min="31" max="31" width="5.25390625" style="70" hidden="1" customWidth="1" outlineLevel="1"/>
    <col min="32" max="32" width="4.375" style="70" hidden="1" customWidth="1" outlineLevel="1"/>
    <col min="33" max="33" width="5.00390625" style="70" hidden="1" customWidth="1" outlineLevel="1"/>
    <col min="34" max="34" width="4.375" style="70" hidden="1" customWidth="1" outlineLevel="1"/>
    <col min="35" max="35" width="4.75390625" style="70" hidden="1" customWidth="1" outlineLevel="1"/>
    <col min="36" max="36" width="4.00390625" style="70" hidden="1" customWidth="1" outlineLevel="1"/>
    <col min="37" max="37" width="9.125" style="64" customWidth="1" collapsed="1"/>
    <col min="38" max="16384" width="11.625" style="0" customWidth="1"/>
  </cols>
  <sheetData>
    <row r="1" spans="1:36" ht="15.75">
      <c r="A1" s="325" t="s">
        <v>162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71"/>
      <c r="AF1" s="71"/>
      <c r="AG1" s="71"/>
      <c r="AH1" s="71"/>
      <c r="AI1" s="71"/>
      <c r="AJ1" s="71"/>
    </row>
    <row r="2" spans="1:21" ht="9.75" customHeight="1">
      <c r="A2" s="72"/>
      <c r="C2" s="73"/>
      <c r="D2" s="74"/>
      <c r="E2" s="74"/>
      <c r="F2" s="74"/>
      <c r="G2" s="74"/>
      <c r="H2" s="74"/>
      <c r="I2" s="73"/>
      <c r="J2" s="274"/>
      <c r="K2" s="274"/>
      <c r="L2" s="274"/>
      <c r="M2" s="76"/>
      <c r="N2" s="76"/>
      <c r="O2" s="76"/>
      <c r="P2" s="77"/>
      <c r="Q2" s="77"/>
      <c r="R2" s="77"/>
      <c r="S2" s="77"/>
      <c r="T2" s="77"/>
      <c r="U2" s="77"/>
    </row>
    <row r="3" spans="1:37" s="82" customFormat="1" ht="24.75" customHeight="1">
      <c r="A3" s="326" t="s">
        <v>53</v>
      </c>
      <c r="B3" s="327" t="s">
        <v>54</v>
      </c>
      <c r="C3" s="354" t="s">
        <v>163</v>
      </c>
      <c r="D3" s="79"/>
      <c r="E3" s="79"/>
      <c r="F3" s="79"/>
      <c r="G3" s="79"/>
      <c r="H3" s="79"/>
      <c r="I3" s="354"/>
      <c r="J3" s="358" t="s">
        <v>164</v>
      </c>
      <c r="K3" s="359"/>
      <c r="L3" s="360"/>
      <c r="M3" s="350"/>
      <c r="N3" s="351"/>
      <c r="O3" s="351"/>
      <c r="P3" s="351"/>
      <c r="Q3" s="351"/>
      <c r="R3" s="351"/>
      <c r="S3" s="351"/>
      <c r="T3" s="351"/>
      <c r="U3" s="351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</row>
    <row r="4" spans="1:37" s="82" customFormat="1" ht="12.75" customHeight="1" hidden="1">
      <c r="A4" s="326"/>
      <c r="B4" s="327"/>
      <c r="C4" s="356"/>
      <c r="D4" s="192"/>
      <c r="E4" s="192"/>
      <c r="F4" s="192"/>
      <c r="G4" s="192"/>
      <c r="H4" s="192"/>
      <c r="I4" s="355"/>
      <c r="J4" s="237"/>
      <c r="K4" s="237"/>
      <c r="L4" s="237"/>
      <c r="M4" s="350"/>
      <c r="N4" s="214"/>
      <c r="O4" s="345"/>
      <c r="P4" s="345"/>
      <c r="Q4" s="345"/>
      <c r="R4" s="345"/>
      <c r="S4" s="346"/>
      <c r="T4" s="215"/>
      <c r="U4" s="215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</row>
    <row r="5" spans="1:37" s="82" customFormat="1" ht="28.5" customHeight="1">
      <c r="A5" s="170" t="s">
        <v>74</v>
      </c>
      <c r="B5" s="170" t="s">
        <v>75</v>
      </c>
      <c r="C5" s="357"/>
      <c r="D5" s="196"/>
      <c r="E5" s="196"/>
      <c r="F5" s="196"/>
      <c r="G5" s="196"/>
      <c r="H5" s="196"/>
      <c r="I5" s="195"/>
      <c r="J5" s="275" t="s">
        <v>165</v>
      </c>
      <c r="K5" s="275" t="s">
        <v>166</v>
      </c>
      <c r="L5" s="275" t="s">
        <v>167</v>
      </c>
      <c r="M5" s="216"/>
      <c r="N5" s="216"/>
      <c r="O5" s="216"/>
      <c r="P5" s="216"/>
      <c r="Q5" s="216"/>
      <c r="R5" s="216"/>
      <c r="S5" s="216"/>
      <c r="T5" s="216"/>
      <c r="U5" s="216"/>
      <c r="V5" s="217"/>
      <c r="W5" s="218"/>
      <c r="X5" s="218"/>
      <c r="Y5" s="218"/>
      <c r="Z5" s="218"/>
      <c r="AA5" s="218"/>
      <c r="AB5" s="218"/>
      <c r="AC5" s="217"/>
      <c r="AD5" s="217"/>
      <c r="AE5" s="218"/>
      <c r="AF5" s="218"/>
      <c r="AG5" s="218"/>
      <c r="AH5" s="218"/>
      <c r="AI5" s="218"/>
      <c r="AJ5" s="218"/>
      <c r="AK5" s="217"/>
    </row>
    <row r="6" spans="1:37" s="82" customFormat="1" ht="15" customHeight="1">
      <c r="A6" s="181" t="s">
        <v>123</v>
      </c>
      <c r="B6" s="183" t="s">
        <v>76</v>
      </c>
      <c r="C6" s="191"/>
      <c r="D6" s="198"/>
      <c r="E6" s="198"/>
      <c r="F6" s="198"/>
      <c r="G6" s="198"/>
      <c r="H6" s="198"/>
      <c r="I6" s="191"/>
      <c r="J6" s="199"/>
      <c r="K6" s="199"/>
      <c r="L6" s="199"/>
      <c r="M6" s="219"/>
      <c r="N6" s="219"/>
      <c r="O6" s="219"/>
      <c r="P6" s="219"/>
      <c r="Q6" s="219"/>
      <c r="R6" s="219"/>
      <c r="S6" s="219"/>
      <c r="T6" s="219"/>
      <c r="U6" s="219"/>
      <c r="V6" s="220"/>
      <c r="W6" s="218"/>
      <c r="X6" s="218"/>
      <c r="Y6" s="218"/>
      <c r="Z6" s="218"/>
      <c r="AA6" s="218"/>
      <c r="AB6" s="218"/>
      <c r="AC6" s="220"/>
      <c r="AD6" s="220"/>
      <c r="AE6" s="218"/>
      <c r="AF6" s="218"/>
      <c r="AG6" s="218"/>
      <c r="AH6" s="218"/>
      <c r="AI6" s="218"/>
      <c r="AJ6" s="218"/>
      <c r="AK6" s="220"/>
    </row>
    <row r="7" spans="1:37" s="82" customFormat="1" ht="19.5" customHeight="1">
      <c r="A7" s="185" t="s">
        <v>130</v>
      </c>
      <c r="B7" s="105" t="s">
        <v>122</v>
      </c>
      <c r="C7" s="107">
        <v>8</v>
      </c>
      <c r="D7" s="196"/>
      <c r="E7" s="198"/>
      <c r="F7" s="198"/>
      <c r="G7" s="198"/>
      <c r="H7" s="198"/>
      <c r="I7" s="191"/>
      <c r="J7" s="281">
        <v>4</v>
      </c>
      <c r="K7" s="281">
        <v>0</v>
      </c>
      <c r="L7" s="281">
        <v>4</v>
      </c>
      <c r="M7" s="221"/>
      <c r="N7" s="222"/>
      <c r="O7" s="223"/>
      <c r="P7" s="223"/>
      <c r="Q7" s="223"/>
      <c r="R7" s="223"/>
      <c r="S7" s="223"/>
      <c r="T7" s="223"/>
      <c r="U7" s="223"/>
      <c r="V7" s="220"/>
      <c r="W7" s="218"/>
      <c r="X7" s="218"/>
      <c r="Y7" s="218"/>
      <c r="Z7" s="218"/>
      <c r="AA7" s="218"/>
      <c r="AB7" s="218"/>
      <c r="AC7" s="220"/>
      <c r="AD7" s="220"/>
      <c r="AE7" s="218"/>
      <c r="AF7" s="218"/>
      <c r="AG7" s="218"/>
      <c r="AH7" s="218"/>
      <c r="AI7" s="218"/>
      <c r="AJ7" s="218"/>
      <c r="AK7" s="220"/>
    </row>
    <row r="8" spans="1:37" s="82" customFormat="1" ht="19.5" customHeight="1">
      <c r="A8" s="185" t="s">
        <v>131</v>
      </c>
      <c r="B8" s="106" t="s">
        <v>77</v>
      </c>
      <c r="C8" s="107">
        <v>8</v>
      </c>
      <c r="D8" s="196"/>
      <c r="E8" s="196"/>
      <c r="F8" s="196"/>
      <c r="G8" s="196"/>
      <c r="H8" s="196"/>
      <c r="I8" s="191"/>
      <c r="J8" s="281">
        <v>4</v>
      </c>
      <c r="K8" s="281">
        <v>0</v>
      </c>
      <c r="L8" s="281">
        <v>4</v>
      </c>
      <c r="M8" s="223"/>
      <c r="N8" s="222"/>
      <c r="O8" s="223"/>
      <c r="P8" s="223"/>
      <c r="Q8" s="223"/>
      <c r="R8" s="223"/>
      <c r="S8" s="223"/>
      <c r="T8" s="223"/>
      <c r="U8" s="223"/>
      <c r="V8" s="220"/>
      <c r="W8" s="218"/>
      <c r="X8" s="218"/>
      <c r="Y8" s="218"/>
      <c r="Z8" s="218"/>
      <c r="AA8" s="218"/>
      <c r="AB8" s="218"/>
      <c r="AC8" s="220"/>
      <c r="AD8" s="220"/>
      <c r="AE8" s="218"/>
      <c r="AF8" s="218"/>
      <c r="AG8" s="218"/>
      <c r="AH8" s="218"/>
      <c r="AI8" s="218"/>
      <c r="AJ8" s="218"/>
      <c r="AK8" s="220"/>
    </row>
    <row r="9" spans="1:37" s="82" customFormat="1" ht="19.5" customHeight="1">
      <c r="A9" s="185" t="s">
        <v>132</v>
      </c>
      <c r="B9" s="106" t="s">
        <v>78</v>
      </c>
      <c r="C9" s="107">
        <v>14</v>
      </c>
      <c r="D9" s="196"/>
      <c r="E9" s="196"/>
      <c r="F9" s="196"/>
      <c r="G9" s="196"/>
      <c r="H9" s="196"/>
      <c r="I9" s="191"/>
      <c r="J9" s="281">
        <v>0</v>
      </c>
      <c r="K9" s="281">
        <v>0</v>
      </c>
      <c r="L9" s="281">
        <v>14</v>
      </c>
      <c r="M9" s="223"/>
      <c r="N9" s="222"/>
      <c r="O9" s="223"/>
      <c r="P9" s="223"/>
      <c r="Q9" s="223"/>
      <c r="R9" s="223"/>
      <c r="S9" s="223"/>
      <c r="T9" s="223"/>
      <c r="U9" s="223"/>
      <c r="V9" s="220"/>
      <c r="W9" s="218"/>
      <c r="X9" s="218"/>
      <c r="Y9" s="218"/>
      <c r="Z9" s="218"/>
      <c r="AA9" s="218"/>
      <c r="AB9" s="218"/>
      <c r="AC9" s="220"/>
      <c r="AD9" s="220"/>
      <c r="AE9" s="218"/>
      <c r="AF9" s="218"/>
      <c r="AG9" s="218"/>
      <c r="AH9" s="218"/>
      <c r="AI9" s="218"/>
      <c r="AJ9" s="218"/>
      <c r="AK9" s="220"/>
    </row>
    <row r="10" spans="1:37" s="82" customFormat="1" ht="19.5" customHeight="1">
      <c r="A10" s="185" t="s">
        <v>133</v>
      </c>
      <c r="B10" s="109" t="s">
        <v>79</v>
      </c>
      <c r="C10" s="107">
        <v>10</v>
      </c>
      <c r="D10" s="196"/>
      <c r="E10" s="196"/>
      <c r="F10" s="196"/>
      <c r="G10" s="196"/>
      <c r="H10" s="196"/>
      <c r="I10" s="191"/>
      <c r="J10" s="282">
        <v>0</v>
      </c>
      <c r="K10" s="282">
        <v>0</v>
      </c>
      <c r="L10" s="282">
        <v>10</v>
      </c>
      <c r="M10" s="223"/>
      <c r="N10" s="222"/>
      <c r="O10" s="223"/>
      <c r="P10" s="223"/>
      <c r="Q10" s="223"/>
      <c r="R10" s="223"/>
      <c r="S10" s="223"/>
      <c r="T10" s="223"/>
      <c r="U10" s="223"/>
      <c r="V10" s="220"/>
      <c r="W10" s="218"/>
      <c r="X10" s="218"/>
      <c r="Y10" s="218"/>
      <c r="Z10" s="218"/>
      <c r="AA10" s="218"/>
      <c r="AB10" s="218"/>
      <c r="AC10" s="220"/>
      <c r="AD10" s="220"/>
      <c r="AE10" s="218"/>
      <c r="AF10" s="218"/>
      <c r="AG10" s="218"/>
      <c r="AH10" s="218"/>
      <c r="AI10" s="218"/>
      <c r="AJ10" s="218"/>
      <c r="AK10" s="220"/>
    </row>
    <row r="11" spans="1:37" s="82" customFormat="1" ht="15" customHeight="1">
      <c r="A11" s="181" t="s">
        <v>124</v>
      </c>
      <c r="B11" s="184" t="s">
        <v>80</v>
      </c>
      <c r="C11" s="191"/>
      <c r="D11" s="196"/>
      <c r="E11" s="196"/>
      <c r="F11" s="196"/>
      <c r="G11" s="196"/>
      <c r="H11" s="196"/>
      <c r="I11" s="191"/>
      <c r="J11" s="282"/>
      <c r="K11" s="282"/>
      <c r="L11" s="282"/>
      <c r="M11" s="219"/>
      <c r="N11" s="219"/>
      <c r="O11" s="219"/>
      <c r="P11" s="219"/>
      <c r="Q11" s="219"/>
      <c r="R11" s="219"/>
      <c r="S11" s="219"/>
      <c r="T11" s="219"/>
      <c r="U11" s="219"/>
      <c r="V11" s="220"/>
      <c r="W11" s="218"/>
      <c r="X11" s="218"/>
      <c r="Y11" s="218"/>
      <c r="Z11" s="218"/>
      <c r="AA11" s="218"/>
      <c r="AB11" s="218"/>
      <c r="AC11" s="220"/>
      <c r="AD11" s="220"/>
      <c r="AE11" s="218"/>
      <c r="AF11" s="218"/>
      <c r="AG11" s="218"/>
      <c r="AH11" s="218"/>
      <c r="AI11" s="218"/>
      <c r="AJ11" s="218"/>
      <c r="AK11" s="220"/>
    </row>
    <row r="12" spans="1:37" s="82" customFormat="1" ht="13.5">
      <c r="A12" s="99"/>
      <c r="B12" s="111" t="s">
        <v>81</v>
      </c>
      <c r="C12" s="191"/>
      <c r="D12" s="196"/>
      <c r="E12" s="196"/>
      <c r="F12" s="196"/>
      <c r="G12" s="196"/>
      <c r="H12" s="196"/>
      <c r="I12" s="191"/>
      <c r="J12" s="282"/>
      <c r="K12" s="282"/>
      <c r="L12" s="282"/>
      <c r="M12" s="224"/>
      <c r="N12" s="224"/>
      <c r="O12" s="224"/>
      <c r="P12" s="224"/>
      <c r="Q12" s="224"/>
      <c r="R12" s="224"/>
      <c r="S12" s="224"/>
      <c r="T12" s="224"/>
      <c r="U12" s="224"/>
      <c r="V12" s="220"/>
      <c r="W12" s="218"/>
      <c r="X12" s="218"/>
      <c r="Y12" s="218"/>
      <c r="Z12" s="218"/>
      <c r="AA12" s="218"/>
      <c r="AB12" s="218"/>
      <c r="AC12" s="220"/>
      <c r="AD12" s="220"/>
      <c r="AE12" s="218"/>
      <c r="AF12" s="218"/>
      <c r="AG12" s="218"/>
      <c r="AH12" s="218"/>
      <c r="AI12" s="218"/>
      <c r="AJ12" s="218"/>
      <c r="AK12" s="220"/>
    </row>
    <row r="13" spans="1:37" s="82" customFormat="1" ht="19.5" customHeight="1">
      <c r="A13" s="185" t="s">
        <v>134</v>
      </c>
      <c r="B13" s="105" t="s">
        <v>82</v>
      </c>
      <c r="C13" s="107">
        <v>10</v>
      </c>
      <c r="D13" s="196"/>
      <c r="E13" s="196"/>
      <c r="F13" s="196"/>
      <c r="G13" s="196"/>
      <c r="H13" s="196"/>
      <c r="I13" s="191"/>
      <c r="J13" s="282">
        <v>4</v>
      </c>
      <c r="K13" s="282">
        <v>0</v>
      </c>
      <c r="L13" s="282">
        <v>6</v>
      </c>
      <c r="M13" s="221"/>
      <c r="N13" s="222"/>
      <c r="O13" s="223"/>
      <c r="P13" s="223"/>
      <c r="Q13" s="223"/>
      <c r="R13" s="223"/>
      <c r="S13" s="223"/>
      <c r="T13" s="223"/>
      <c r="U13" s="223"/>
      <c r="V13" s="220"/>
      <c r="W13" s="218"/>
      <c r="X13" s="218"/>
      <c r="Y13" s="218"/>
      <c r="Z13" s="218"/>
      <c r="AA13" s="218"/>
      <c r="AB13" s="218"/>
      <c r="AC13" s="220"/>
      <c r="AD13" s="220"/>
      <c r="AE13" s="218"/>
      <c r="AF13" s="218"/>
      <c r="AG13" s="218"/>
      <c r="AH13" s="218"/>
      <c r="AI13" s="218"/>
      <c r="AJ13" s="218"/>
      <c r="AK13" s="220"/>
    </row>
    <row r="14" spans="1:37" s="82" customFormat="1" ht="19.5" customHeight="1">
      <c r="A14" s="185" t="s">
        <v>135</v>
      </c>
      <c r="B14" s="113" t="s">
        <v>83</v>
      </c>
      <c r="C14" s="107">
        <v>8</v>
      </c>
      <c r="D14" s="198"/>
      <c r="E14" s="198"/>
      <c r="F14" s="198"/>
      <c r="G14" s="198"/>
      <c r="H14" s="198"/>
      <c r="I14" s="191"/>
      <c r="J14" s="281">
        <v>4</v>
      </c>
      <c r="K14" s="281">
        <v>0</v>
      </c>
      <c r="L14" s="281">
        <v>4</v>
      </c>
      <c r="M14" s="223"/>
      <c r="N14" s="222"/>
      <c r="O14" s="223"/>
      <c r="P14" s="223"/>
      <c r="Q14" s="223"/>
      <c r="R14" s="223"/>
      <c r="S14" s="223"/>
      <c r="T14" s="223"/>
      <c r="U14" s="223"/>
      <c r="V14" s="220"/>
      <c r="W14" s="218"/>
      <c r="X14" s="218"/>
      <c r="Y14" s="218"/>
      <c r="Z14" s="218"/>
      <c r="AA14" s="218"/>
      <c r="AB14" s="218"/>
      <c r="AC14" s="220"/>
      <c r="AD14" s="220"/>
      <c r="AE14" s="218"/>
      <c r="AF14" s="218"/>
      <c r="AG14" s="218"/>
      <c r="AH14" s="218"/>
      <c r="AI14" s="218"/>
      <c r="AJ14" s="218"/>
      <c r="AK14" s="220"/>
    </row>
    <row r="15" spans="1:37" s="82" customFormat="1" ht="19.5" customHeight="1">
      <c r="A15" s="185" t="s">
        <v>136</v>
      </c>
      <c r="B15" s="113" t="s">
        <v>84</v>
      </c>
      <c r="C15" s="107">
        <v>8</v>
      </c>
      <c r="D15" s="196"/>
      <c r="E15" s="196"/>
      <c r="F15" s="196"/>
      <c r="G15" s="196"/>
      <c r="H15" s="196"/>
      <c r="I15" s="191"/>
      <c r="J15" s="281">
        <v>4</v>
      </c>
      <c r="K15" s="281">
        <v>0</v>
      </c>
      <c r="L15" s="281">
        <v>4</v>
      </c>
      <c r="M15" s="223"/>
      <c r="N15" s="222"/>
      <c r="O15" s="223"/>
      <c r="P15" s="223"/>
      <c r="Q15" s="223"/>
      <c r="R15" s="223"/>
      <c r="S15" s="223"/>
      <c r="T15" s="223"/>
      <c r="U15" s="223"/>
      <c r="V15" s="220"/>
      <c r="W15" s="218"/>
      <c r="X15" s="218"/>
      <c r="Y15" s="218"/>
      <c r="Z15" s="218"/>
      <c r="AA15" s="218"/>
      <c r="AB15" s="218"/>
      <c r="AC15" s="220"/>
      <c r="AD15" s="220"/>
      <c r="AE15" s="218"/>
      <c r="AF15" s="218"/>
      <c r="AG15" s="218"/>
      <c r="AH15" s="218"/>
      <c r="AI15" s="218"/>
      <c r="AJ15" s="218"/>
      <c r="AK15" s="220"/>
    </row>
    <row r="16" spans="1:37" s="82" customFormat="1" ht="13.5">
      <c r="A16" s="186"/>
      <c r="B16" s="111" t="s">
        <v>85</v>
      </c>
      <c r="C16" s="191"/>
      <c r="D16" s="196"/>
      <c r="E16" s="196"/>
      <c r="F16" s="196"/>
      <c r="G16" s="196"/>
      <c r="H16" s="196"/>
      <c r="I16" s="191"/>
      <c r="J16" s="197"/>
      <c r="K16" s="197"/>
      <c r="L16" s="197"/>
      <c r="M16" s="224"/>
      <c r="N16" s="224"/>
      <c r="O16" s="224"/>
      <c r="P16" s="224"/>
      <c r="Q16" s="224"/>
      <c r="R16" s="224"/>
      <c r="S16" s="224"/>
      <c r="T16" s="224"/>
      <c r="U16" s="224"/>
      <c r="V16" s="220"/>
      <c r="W16" s="218"/>
      <c r="X16" s="218"/>
      <c r="Y16" s="218"/>
      <c r="Z16" s="218"/>
      <c r="AA16" s="218"/>
      <c r="AB16" s="218"/>
      <c r="AC16" s="220"/>
      <c r="AD16" s="220"/>
      <c r="AE16" s="218"/>
      <c r="AF16" s="218"/>
      <c r="AG16" s="218"/>
      <c r="AH16" s="218"/>
      <c r="AI16" s="218"/>
      <c r="AJ16" s="218"/>
      <c r="AK16" s="220"/>
    </row>
    <row r="17" spans="1:37" s="82" customFormat="1" ht="25.5">
      <c r="A17" s="185" t="s">
        <v>137</v>
      </c>
      <c r="B17" s="115" t="s">
        <v>86</v>
      </c>
      <c r="C17" s="107">
        <v>8</v>
      </c>
      <c r="D17" s="196"/>
      <c r="E17" s="196"/>
      <c r="F17" s="196"/>
      <c r="G17" s="196"/>
      <c r="H17" s="196"/>
      <c r="I17" s="191"/>
      <c r="J17" s="197">
        <v>4</v>
      </c>
      <c r="K17" s="197">
        <v>0</v>
      </c>
      <c r="L17" s="197">
        <v>4</v>
      </c>
      <c r="M17" s="223"/>
      <c r="N17" s="222"/>
      <c r="O17" s="223"/>
      <c r="P17" s="223"/>
      <c r="Q17" s="223"/>
      <c r="R17" s="223"/>
      <c r="S17" s="223"/>
      <c r="T17" s="223"/>
      <c r="U17" s="223"/>
      <c r="V17" s="220"/>
      <c r="W17" s="218"/>
      <c r="X17" s="218"/>
      <c r="Y17" s="218"/>
      <c r="Z17" s="218"/>
      <c r="AA17" s="218"/>
      <c r="AB17" s="218"/>
      <c r="AC17" s="220"/>
      <c r="AD17" s="220"/>
      <c r="AE17" s="218"/>
      <c r="AF17" s="218"/>
      <c r="AG17" s="218"/>
      <c r="AH17" s="218"/>
      <c r="AI17" s="218"/>
      <c r="AJ17" s="218"/>
      <c r="AK17" s="220"/>
    </row>
    <row r="18" spans="1:37" s="82" customFormat="1" ht="12" customHeight="1">
      <c r="A18" s="171" t="s">
        <v>87</v>
      </c>
      <c r="B18" s="172" t="s">
        <v>88</v>
      </c>
      <c r="C18" s="201"/>
      <c r="D18" s="198"/>
      <c r="E18" s="198"/>
      <c r="F18" s="198"/>
      <c r="G18" s="198"/>
      <c r="H18" s="198"/>
      <c r="I18" s="201"/>
      <c r="J18" s="199"/>
      <c r="K18" s="199"/>
      <c r="L18" s="199"/>
      <c r="M18" s="216"/>
      <c r="N18" s="216"/>
      <c r="O18" s="216"/>
      <c r="P18" s="216"/>
      <c r="Q18" s="216"/>
      <c r="R18" s="216"/>
      <c r="S18" s="216"/>
      <c r="T18" s="216"/>
      <c r="U18" s="216"/>
      <c r="V18" s="217"/>
      <c r="W18" s="218"/>
      <c r="X18" s="218"/>
      <c r="Y18" s="218"/>
      <c r="Z18" s="218"/>
      <c r="AA18" s="218"/>
      <c r="AB18" s="218"/>
      <c r="AC18" s="217"/>
      <c r="AD18" s="217"/>
      <c r="AE18" s="218"/>
      <c r="AF18" s="218"/>
      <c r="AG18" s="218"/>
      <c r="AH18" s="218"/>
      <c r="AI18" s="218"/>
      <c r="AJ18" s="218"/>
      <c r="AK18" s="217"/>
    </row>
    <row r="19" spans="1:37" s="82" customFormat="1" ht="16.5" customHeight="1">
      <c r="A19" s="182" t="s">
        <v>125</v>
      </c>
      <c r="B19" s="183" t="s">
        <v>89</v>
      </c>
      <c r="C19" s="191"/>
      <c r="D19" s="196"/>
      <c r="E19" s="196"/>
      <c r="F19" s="196"/>
      <c r="G19" s="196"/>
      <c r="H19" s="198"/>
      <c r="I19" s="191"/>
      <c r="J19" s="199"/>
      <c r="K19" s="199"/>
      <c r="L19" s="199"/>
      <c r="M19" s="225"/>
      <c r="N19" s="225"/>
      <c r="O19" s="225"/>
      <c r="P19" s="225"/>
      <c r="Q19" s="225"/>
      <c r="R19" s="225"/>
      <c r="S19" s="225"/>
      <c r="T19" s="225"/>
      <c r="U19" s="225"/>
      <c r="V19" s="220"/>
      <c r="W19" s="218"/>
      <c r="X19" s="218"/>
      <c r="Y19" s="218"/>
      <c r="Z19" s="218"/>
      <c r="AA19" s="218"/>
      <c r="AB19" s="218"/>
      <c r="AC19" s="220"/>
      <c r="AD19" s="220"/>
      <c r="AE19" s="218"/>
      <c r="AF19" s="218"/>
      <c r="AG19" s="218"/>
      <c r="AH19" s="218"/>
      <c r="AI19" s="218"/>
      <c r="AJ19" s="218"/>
      <c r="AK19" s="220"/>
    </row>
    <row r="20" spans="1:37" s="82" customFormat="1" ht="19.5" customHeight="1">
      <c r="A20" s="187" t="s">
        <v>138</v>
      </c>
      <c r="B20" s="115" t="s">
        <v>90</v>
      </c>
      <c r="C20" s="107">
        <v>8</v>
      </c>
      <c r="D20" s="202"/>
      <c r="E20" s="202"/>
      <c r="F20" s="202"/>
      <c r="G20" s="202"/>
      <c r="H20" s="202"/>
      <c r="I20" s="191"/>
      <c r="J20" s="200">
        <v>4</v>
      </c>
      <c r="K20" s="200">
        <v>0</v>
      </c>
      <c r="L20" s="200">
        <v>4</v>
      </c>
      <c r="M20" s="223"/>
      <c r="N20" s="226"/>
      <c r="O20" s="223"/>
      <c r="P20" s="223"/>
      <c r="Q20" s="223"/>
      <c r="R20" s="223"/>
      <c r="S20" s="223"/>
      <c r="T20" s="223"/>
      <c r="U20" s="223"/>
      <c r="V20" s="220"/>
      <c r="W20" s="218"/>
      <c r="X20" s="218"/>
      <c r="Y20" s="218"/>
      <c r="Z20" s="218"/>
      <c r="AA20" s="218"/>
      <c r="AB20" s="218"/>
      <c r="AC20" s="220"/>
      <c r="AD20" s="220"/>
      <c r="AE20" s="218"/>
      <c r="AF20" s="218"/>
      <c r="AG20" s="218"/>
      <c r="AH20" s="218"/>
      <c r="AI20" s="218"/>
      <c r="AJ20" s="218"/>
      <c r="AK20" s="220"/>
    </row>
    <row r="21" spans="1:37" s="82" customFormat="1" ht="19.5" customHeight="1">
      <c r="A21" s="187" t="s">
        <v>139</v>
      </c>
      <c r="B21" s="121" t="s">
        <v>168</v>
      </c>
      <c r="C21" s="122">
        <v>10</v>
      </c>
      <c r="D21" s="202"/>
      <c r="E21" s="202"/>
      <c r="F21" s="202"/>
      <c r="G21" s="202"/>
      <c r="H21" s="202"/>
      <c r="I21" s="191"/>
      <c r="J21" s="200">
        <v>0</v>
      </c>
      <c r="K21" s="200">
        <v>0</v>
      </c>
      <c r="L21" s="200">
        <v>10</v>
      </c>
      <c r="M21" s="227"/>
      <c r="N21" s="226"/>
      <c r="O21" s="227"/>
      <c r="P21" s="227"/>
      <c r="Q21" s="227"/>
      <c r="R21" s="227"/>
      <c r="S21" s="227"/>
      <c r="T21" s="227"/>
      <c r="U21" s="223"/>
      <c r="V21" s="220"/>
      <c r="W21" s="218"/>
      <c r="X21" s="218"/>
      <c r="Y21" s="218"/>
      <c r="Z21" s="218"/>
      <c r="AA21" s="218"/>
      <c r="AB21" s="218"/>
      <c r="AC21" s="220"/>
      <c r="AD21" s="220"/>
      <c r="AE21" s="218"/>
      <c r="AF21" s="218"/>
      <c r="AG21" s="218"/>
      <c r="AH21" s="218"/>
      <c r="AI21" s="218"/>
      <c r="AJ21" s="218"/>
      <c r="AK21" s="220"/>
    </row>
    <row r="22" spans="1:37" s="82" customFormat="1" ht="15" customHeight="1">
      <c r="A22" s="182" t="s">
        <v>126</v>
      </c>
      <c r="B22" s="184" t="s">
        <v>80</v>
      </c>
      <c r="C22" s="191"/>
      <c r="D22" s="196"/>
      <c r="E22" s="196"/>
      <c r="F22" s="196"/>
      <c r="G22" s="196"/>
      <c r="H22" s="196"/>
      <c r="I22" s="191"/>
      <c r="J22" s="197"/>
      <c r="K22" s="197"/>
      <c r="L22" s="197"/>
      <c r="M22" s="225"/>
      <c r="N22" s="225"/>
      <c r="O22" s="225"/>
      <c r="P22" s="225"/>
      <c r="Q22" s="225"/>
      <c r="R22" s="225"/>
      <c r="S22" s="225"/>
      <c r="T22" s="225"/>
      <c r="U22" s="225"/>
      <c r="V22" s="220"/>
      <c r="W22" s="218"/>
      <c r="X22" s="218"/>
      <c r="Y22" s="218"/>
      <c r="Z22" s="218"/>
      <c r="AA22" s="218"/>
      <c r="AB22" s="218"/>
      <c r="AC22" s="220"/>
      <c r="AD22" s="220"/>
      <c r="AE22" s="218"/>
      <c r="AF22" s="218"/>
      <c r="AG22" s="218"/>
      <c r="AH22" s="218"/>
      <c r="AI22" s="218"/>
      <c r="AJ22" s="218"/>
      <c r="AK22" s="220"/>
    </row>
    <row r="23" spans="1:37" s="82" customFormat="1" ht="13.5">
      <c r="A23" s="123"/>
      <c r="B23" s="111" t="s">
        <v>81</v>
      </c>
      <c r="C23" s="191"/>
      <c r="D23" s="196"/>
      <c r="E23" s="196"/>
      <c r="F23" s="196"/>
      <c r="G23" s="196"/>
      <c r="H23" s="196"/>
      <c r="I23" s="191"/>
      <c r="J23" s="197"/>
      <c r="K23" s="197"/>
      <c r="L23" s="197"/>
      <c r="M23" s="228"/>
      <c r="N23" s="228"/>
      <c r="O23" s="228"/>
      <c r="P23" s="228"/>
      <c r="Q23" s="228"/>
      <c r="R23" s="228"/>
      <c r="S23" s="228"/>
      <c r="T23" s="228"/>
      <c r="U23" s="228"/>
      <c r="V23" s="220"/>
      <c r="W23" s="218"/>
      <c r="X23" s="218"/>
      <c r="Y23" s="218"/>
      <c r="Z23" s="218"/>
      <c r="AA23" s="218"/>
      <c r="AB23" s="218"/>
      <c r="AC23" s="220"/>
      <c r="AD23" s="220"/>
      <c r="AE23" s="218"/>
      <c r="AF23" s="218"/>
      <c r="AG23" s="218"/>
      <c r="AH23" s="218"/>
      <c r="AI23" s="218"/>
      <c r="AJ23" s="218"/>
      <c r="AK23" s="220"/>
    </row>
    <row r="24" spans="1:37" s="82" customFormat="1" ht="19.5" customHeight="1">
      <c r="A24" s="187" t="s">
        <v>140</v>
      </c>
      <c r="B24" s="113" t="s">
        <v>91</v>
      </c>
      <c r="C24" s="107">
        <v>10</v>
      </c>
      <c r="D24" s="196"/>
      <c r="E24" s="196"/>
      <c r="F24" s="196"/>
      <c r="G24" s="196"/>
      <c r="H24" s="196"/>
      <c r="I24" s="191"/>
      <c r="J24" s="197">
        <v>6</v>
      </c>
      <c r="K24" s="197">
        <v>0</v>
      </c>
      <c r="L24" s="197">
        <v>4</v>
      </c>
      <c r="M24" s="223"/>
      <c r="N24" s="226"/>
      <c r="O24" s="223"/>
      <c r="P24" s="223"/>
      <c r="Q24" s="223"/>
      <c r="R24" s="223"/>
      <c r="S24" s="223"/>
      <c r="T24" s="223"/>
      <c r="U24" s="223"/>
      <c r="V24" s="220"/>
      <c r="W24" s="218"/>
      <c r="X24" s="218"/>
      <c r="Y24" s="218"/>
      <c r="Z24" s="218"/>
      <c r="AA24" s="218"/>
      <c r="AB24" s="218"/>
      <c r="AC24" s="220"/>
      <c r="AD24" s="220"/>
      <c r="AE24" s="218"/>
      <c r="AF24" s="218"/>
      <c r="AG24" s="218"/>
      <c r="AH24" s="218"/>
      <c r="AI24" s="218"/>
      <c r="AJ24" s="218"/>
      <c r="AK24" s="220"/>
    </row>
    <row r="25" spans="1:37" s="82" customFormat="1" ht="19.5" customHeight="1">
      <c r="A25" s="187" t="s">
        <v>141</v>
      </c>
      <c r="B25" s="113" t="s">
        <v>92</v>
      </c>
      <c r="C25" s="107">
        <v>14</v>
      </c>
      <c r="D25" s="196"/>
      <c r="E25" s="196"/>
      <c r="F25" s="196"/>
      <c r="G25" s="196"/>
      <c r="H25" s="196"/>
      <c r="I25" s="191"/>
      <c r="J25" s="197">
        <v>6</v>
      </c>
      <c r="K25" s="197">
        <v>0</v>
      </c>
      <c r="L25" s="197">
        <v>8</v>
      </c>
      <c r="M25" s="223"/>
      <c r="N25" s="226"/>
      <c r="O25" s="223"/>
      <c r="P25" s="223"/>
      <c r="Q25" s="223"/>
      <c r="R25" s="223"/>
      <c r="S25" s="223"/>
      <c r="T25" s="223"/>
      <c r="U25" s="223"/>
      <c r="V25" s="220"/>
      <c r="W25" s="218"/>
      <c r="X25" s="218"/>
      <c r="Y25" s="218"/>
      <c r="Z25" s="218"/>
      <c r="AA25" s="218"/>
      <c r="AB25" s="218"/>
      <c r="AC25" s="220"/>
      <c r="AD25" s="220"/>
      <c r="AE25" s="218"/>
      <c r="AF25" s="218"/>
      <c r="AG25" s="218"/>
      <c r="AH25" s="218"/>
      <c r="AI25" s="218"/>
      <c r="AJ25" s="218"/>
      <c r="AK25" s="220"/>
    </row>
    <row r="26" spans="1:37" s="82" customFormat="1" ht="19.5" customHeight="1">
      <c r="A26" s="187" t="s">
        <v>146</v>
      </c>
      <c r="B26" s="189" t="s">
        <v>93</v>
      </c>
      <c r="C26" s="107">
        <v>14</v>
      </c>
      <c r="D26" s="196"/>
      <c r="E26" s="196"/>
      <c r="F26" s="196"/>
      <c r="G26" s="196"/>
      <c r="H26" s="196"/>
      <c r="I26" s="191"/>
      <c r="J26" s="197">
        <v>4</v>
      </c>
      <c r="K26" s="197">
        <v>0</v>
      </c>
      <c r="L26" s="197">
        <v>10</v>
      </c>
      <c r="M26" s="223"/>
      <c r="N26" s="226"/>
      <c r="O26" s="223"/>
      <c r="P26" s="223"/>
      <c r="Q26" s="223"/>
      <c r="R26" s="223"/>
      <c r="S26" s="223"/>
      <c r="T26" s="223"/>
      <c r="U26" s="223"/>
      <c r="V26" s="220"/>
      <c r="W26" s="218"/>
      <c r="X26" s="218"/>
      <c r="Y26" s="218"/>
      <c r="Z26" s="218"/>
      <c r="AA26" s="218"/>
      <c r="AB26" s="218"/>
      <c r="AC26" s="220"/>
      <c r="AD26" s="220"/>
      <c r="AE26" s="218"/>
      <c r="AF26" s="218"/>
      <c r="AG26" s="218"/>
      <c r="AH26" s="218"/>
      <c r="AI26" s="218"/>
      <c r="AJ26" s="218"/>
      <c r="AK26" s="220"/>
    </row>
    <row r="27" spans="1:37" s="82" customFormat="1" ht="19.5" customHeight="1">
      <c r="A27" s="187" t="s">
        <v>142</v>
      </c>
      <c r="B27" s="113" t="s">
        <v>94</v>
      </c>
      <c r="C27" s="107">
        <v>10</v>
      </c>
      <c r="D27" s="196"/>
      <c r="E27" s="196"/>
      <c r="F27" s="196"/>
      <c r="G27" s="196"/>
      <c r="H27" s="196"/>
      <c r="I27" s="191"/>
      <c r="J27" s="197">
        <v>4</v>
      </c>
      <c r="K27" s="197">
        <v>0</v>
      </c>
      <c r="L27" s="197">
        <v>6</v>
      </c>
      <c r="M27" s="223"/>
      <c r="N27" s="226"/>
      <c r="O27" s="223"/>
      <c r="P27" s="223"/>
      <c r="Q27" s="223"/>
      <c r="R27" s="223"/>
      <c r="S27" s="223"/>
      <c r="T27" s="223"/>
      <c r="U27" s="223"/>
      <c r="V27" s="220"/>
      <c r="W27" s="218"/>
      <c r="X27" s="218"/>
      <c r="Y27" s="218"/>
      <c r="Z27" s="218"/>
      <c r="AA27" s="218"/>
      <c r="AB27" s="218"/>
      <c r="AC27" s="220"/>
      <c r="AD27" s="220"/>
      <c r="AE27" s="218"/>
      <c r="AF27" s="218"/>
      <c r="AG27" s="218"/>
      <c r="AH27" s="218"/>
      <c r="AI27" s="218"/>
      <c r="AJ27" s="218"/>
      <c r="AK27" s="220"/>
    </row>
    <row r="28" spans="1:37" s="82" customFormat="1" ht="13.5">
      <c r="A28" s="123"/>
      <c r="B28" s="111" t="s">
        <v>85</v>
      </c>
      <c r="C28" s="191"/>
      <c r="D28" s="196"/>
      <c r="E28" s="196"/>
      <c r="F28" s="196"/>
      <c r="G28" s="196"/>
      <c r="H28" s="196"/>
      <c r="I28" s="191"/>
      <c r="J28" s="197"/>
      <c r="K28" s="197"/>
      <c r="L28" s="197"/>
      <c r="M28" s="228"/>
      <c r="N28" s="228"/>
      <c r="O28" s="228"/>
      <c r="P28" s="228"/>
      <c r="Q28" s="228"/>
      <c r="R28" s="228"/>
      <c r="S28" s="228"/>
      <c r="T28" s="228"/>
      <c r="U28" s="228"/>
      <c r="V28" s="220"/>
      <c r="W28" s="218"/>
      <c r="X28" s="218"/>
      <c r="Y28" s="218"/>
      <c r="Z28" s="218"/>
      <c r="AA28" s="218"/>
      <c r="AB28" s="218"/>
      <c r="AC28" s="220"/>
      <c r="AD28" s="220"/>
      <c r="AE28" s="218"/>
      <c r="AF28" s="218"/>
      <c r="AG28" s="218"/>
      <c r="AH28" s="218"/>
      <c r="AI28" s="218"/>
      <c r="AJ28" s="218"/>
      <c r="AK28" s="220"/>
    </row>
    <row r="29" spans="1:37" s="82" customFormat="1" ht="19.5" customHeight="1">
      <c r="A29" s="187" t="s">
        <v>143</v>
      </c>
      <c r="B29" s="113" t="s">
        <v>148</v>
      </c>
      <c r="C29" s="107">
        <v>8</v>
      </c>
      <c r="D29" s="196"/>
      <c r="E29" s="196"/>
      <c r="F29" s="196"/>
      <c r="G29" s="196"/>
      <c r="H29" s="196"/>
      <c r="I29" s="191"/>
      <c r="J29" s="197">
        <v>0</v>
      </c>
      <c r="K29" s="197">
        <v>8</v>
      </c>
      <c r="L29" s="197">
        <v>0</v>
      </c>
      <c r="M29" s="223"/>
      <c r="N29" s="222"/>
      <c r="O29" s="223"/>
      <c r="P29" s="223"/>
      <c r="Q29" s="223"/>
      <c r="R29" s="223"/>
      <c r="S29" s="223"/>
      <c r="T29" s="223"/>
      <c r="U29" s="223"/>
      <c r="V29" s="220"/>
      <c r="W29" s="218"/>
      <c r="X29" s="218"/>
      <c r="Y29" s="218"/>
      <c r="Z29" s="218"/>
      <c r="AA29" s="218"/>
      <c r="AB29" s="218"/>
      <c r="AC29" s="220"/>
      <c r="AD29" s="220"/>
      <c r="AE29" s="218"/>
      <c r="AF29" s="218"/>
      <c r="AG29" s="218"/>
      <c r="AH29" s="218"/>
      <c r="AI29" s="218"/>
      <c r="AJ29" s="218"/>
      <c r="AK29" s="220"/>
    </row>
    <row r="30" spans="1:37" s="82" customFormat="1" ht="25.5">
      <c r="A30" s="187" t="s">
        <v>144</v>
      </c>
      <c r="B30" s="113" t="s">
        <v>149</v>
      </c>
      <c r="C30" s="107">
        <v>10</v>
      </c>
      <c r="D30" s="196"/>
      <c r="E30" s="196"/>
      <c r="F30" s="196"/>
      <c r="G30" s="196"/>
      <c r="H30" s="196"/>
      <c r="I30" s="191"/>
      <c r="J30" s="197">
        <v>4</v>
      </c>
      <c r="K30" s="197">
        <v>0</v>
      </c>
      <c r="L30" s="197">
        <v>6</v>
      </c>
      <c r="M30" s="223"/>
      <c r="N30" s="222"/>
      <c r="O30" s="223"/>
      <c r="P30" s="223"/>
      <c r="Q30" s="223"/>
      <c r="R30" s="223"/>
      <c r="S30" s="223"/>
      <c r="T30" s="223"/>
      <c r="U30" s="223"/>
      <c r="V30" s="220"/>
      <c r="W30" s="218"/>
      <c r="X30" s="218"/>
      <c r="Y30" s="218"/>
      <c r="Z30" s="218"/>
      <c r="AA30" s="218"/>
      <c r="AB30" s="218"/>
      <c r="AC30" s="220"/>
      <c r="AD30" s="220"/>
      <c r="AE30" s="218"/>
      <c r="AF30" s="218"/>
      <c r="AG30" s="218"/>
      <c r="AH30" s="218"/>
      <c r="AI30" s="218"/>
      <c r="AJ30" s="218"/>
      <c r="AK30" s="220"/>
    </row>
    <row r="31" spans="1:37" s="82" customFormat="1" ht="19.5" customHeight="1">
      <c r="A31" s="187" t="s">
        <v>147</v>
      </c>
      <c r="B31" s="190" t="s">
        <v>150</v>
      </c>
      <c r="C31" s="107">
        <v>6</v>
      </c>
      <c r="D31" s="196"/>
      <c r="E31" s="196"/>
      <c r="F31" s="196"/>
      <c r="G31" s="196"/>
      <c r="H31" s="196"/>
      <c r="I31" s="191"/>
      <c r="J31" s="197">
        <v>0</v>
      </c>
      <c r="K31" s="197">
        <v>0</v>
      </c>
      <c r="L31" s="197">
        <v>6</v>
      </c>
      <c r="M31" s="223"/>
      <c r="N31" s="222"/>
      <c r="O31" s="223"/>
      <c r="P31" s="223"/>
      <c r="Q31" s="223"/>
      <c r="R31" s="223"/>
      <c r="S31" s="223"/>
      <c r="T31" s="223"/>
      <c r="U31" s="223"/>
      <c r="V31" s="220"/>
      <c r="W31" s="218"/>
      <c r="X31" s="218"/>
      <c r="Y31" s="218"/>
      <c r="Z31" s="218"/>
      <c r="AA31" s="218"/>
      <c r="AB31" s="218"/>
      <c r="AC31" s="220"/>
      <c r="AD31" s="220"/>
      <c r="AE31" s="218"/>
      <c r="AF31" s="218"/>
      <c r="AG31" s="218"/>
      <c r="AH31" s="218"/>
      <c r="AI31" s="218"/>
      <c r="AJ31" s="218"/>
      <c r="AK31" s="220"/>
    </row>
    <row r="32" spans="1:37" s="82" customFormat="1" ht="12.75">
      <c r="A32" s="142"/>
      <c r="B32" s="143"/>
      <c r="C32" s="144"/>
      <c r="D32" s="145"/>
      <c r="E32" s="145"/>
      <c r="F32" s="145"/>
      <c r="G32" s="145"/>
      <c r="H32" s="145"/>
      <c r="I32" s="146"/>
      <c r="J32" s="276"/>
      <c r="K32" s="276"/>
      <c r="L32" s="276"/>
      <c r="M32" s="144"/>
      <c r="N32" s="144"/>
      <c r="O32" s="144"/>
      <c r="P32" s="144"/>
      <c r="Q32" s="144"/>
      <c r="R32" s="144"/>
      <c r="S32" s="144"/>
      <c r="T32" s="144"/>
      <c r="U32" s="144"/>
      <c r="V32" s="148"/>
      <c r="W32" s="149"/>
      <c r="X32" s="149"/>
      <c r="Y32" s="149"/>
      <c r="Z32" s="149"/>
      <c r="AA32" s="149"/>
      <c r="AB32" s="149"/>
      <c r="AC32" s="148"/>
      <c r="AD32" s="148"/>
      <c r="AE32" s="149"/>
      <c r="AF32" s="149"/>
      <c r="AG32" s="149"/>
      <c r="AH32" s="149"/>
      <c r="AI32" s="149"/>
      <c r="AJ32" s="149"/>
      <c r="AK32" s="148"/>
    </row>
    <row r="33" spans="1:37" s="82" customFormat="1" ht="12.75">
      <c r="A33" s="142"/>
      <c r="B33" s="150"/>
      <c r="C33" s="144"/>
      <c r="D33" s="145"/>
      <c r="E33" s="145"/>
      <c r="F33" s="145"/>
      <c r="G33" s="145"/>
      <c r="H33" s="145"/>
      <c r="I33" s="146"/>
      <c r="J33" s="276"/>
      <c r="K33" s="276"/>
      <c r="L33" s="276"/>
      <c r="M33" s="144"/>
      <c r="N33" s="144"/>
      <c r="O33" s="144"/>
      <c r="P33" s="144"/>
      <c r="Q33" s="144"/>
      <c r="R33" s="144"/>
      <c r="S33" s="144"/>
      <c r="T33" s="144"/>
      <c r="U33" s="144"/>
      <c r="V33" s="148"/>
      <c r="W33" s="149"/>
      <c r="X33" s="149"/>
      <c r="Y33" s="149"/>
      <c r="Z33" s="149"/>
      <c r="AA33" s="149"/>
      <c r="AB33" s="149"/>
      <c r="AC33" s="148"/>
      <c r="AD33" s="148"/>
      <c r="AE33" s="149"/>
      <c r="AF33" s="149"/>
      <c r="AG33" s="149"/>
      <c r="AH33" s="149"/>
      <c r="AI33" s="149"/>
      <c r="AJ33" s="149"/>
      <c r="AK33" s="148"/>
    </row>
    <row r="34" spans="1:37" s="82" customFormat="1" ht="12.75">
      <c r="A34" s="142"/>
      <c r="B34" s="143"/>
      <c r="C34" s="144"/>
      <c r="D34" s="145"/>
      <c r="E34" s="145"/>
      <c r="F34" s="145"/>
      <c r="G34" s="145"/>
      <c r="H34" s="145"/>
      <c r="I34" s="146"/>
      <c r="J34" s="276"/>
      <c r="K34" s="276"/>
      <c r="L34" s="276"/>
      <c r="M34" s="144"/>
      <c r="N34" s="144"/>
      <c r="O34" s="144"/>
      <c r="P34" s="144"/>
      <c r="Q34" s="144"/>
      <c r="R34" s="144"/>
      <c r="S34" s="144"/>
      <c r="T34" s="144"/>
      <c r="U34" s="144"/>
      <c r="V34" s="148"/>
      <c r="W34" s="149"/>
      <c r="X34" s="149"/>
      <c r="Y34" s="149"/>
      <c r="Z34" s="149"/>
      <c r="AA34" s="149"/>
      <c r="AB34" s="149"/>
      <c r="AC34" s="148"/>
      <c r="AD34" s="148"/>
      <c r="AE34" s="149"/>
      <c r="AF34" s="149"/>
      <c r="AG34" s="149"/>
      <c r="AH34" s="149"/>
      <c r="AI34" s="149"/>
      <c r="AJ34" s="149"/>
      <c r="AK34" s="148"/>
    </row>
    <row r="35" spans="1:37" s="82" customFormat="1" ht="12.75">
      <c r="A35" s="142"/>
      <c r="B35" s="143"/>
      <c r="C35" s="144"/>
      <c r="D35" s="145"/>
      <c r="E35" s="145"/>
      <c r="F35" s="145"/>
      <c r="G35" s="145"/>
      <c r="H35" s="145"/>
      <c r="I35" s="146"/>
      <c r="J35" s="276"/>
      <c r="K35" s="276"/>
      <c r="L35" s="276"/>
      <c r="M35" s="144"/>
      <c r="N35" s="144"/>
      <c r="O35" s="144"/>
      <c r="P35" s="144"/>
      <c r="Q35" s="144"/>
      <c r="R35" s="144"/>
      <c r="S35" s="144"/>
      <c r="T35" s="144"/>
      <c r="U35" s="144"/>
      <c r="V35" s="148"/>
      <c r="W35" s="149"/>
      <c r="X35" s="149"/>
      <c r="Y35" s="149"/>
      <c r="Z35" s="149"/>
      <c r="AA35" s="149"/>
      <c r="AB35" s="149"/>
      <c r="AC35" s="148"/>
      <c r="AD35" s="148"/>
      <c r="AE35" s="149"/>
      <c r="AF35" s="149"/>
      <c r="AG35" s="149"/>
      <c r="AH35" s="149"/>
      <c r="AI35" s="149"/>
      <c r="AJ35" s="149"/>
      <c r="AK35" s="148"/>
    </row>
    <row r="36" spans="1:37" s="82" customFormat="1" ht="12.75">
      <c r="A36" s="142"/>
      <c r="B36" s="143"/>
      <c r="C36" s="144"/>
      <c r="D36" s="145"/>
      <c r="E36" s="145"/>
      <c r="F36" s="145"/>
      <c r="G36" s="145"/>
      <c r="H36" s="145"/>
      <c r="I36" s="146"/>
      <c r="J36" s="276"/>
      <c r="K36" s="276"/>
      <c r="L36" s="276"/>
      <c r="M36" s="144"/>
      <c r="N36" s="144"/>
      <c r="O36" s="144"/>
      <c r="P36" s="144"/>
      <c r="Q36" s="144"/>
      <c r="R36" s="144"/>
      <c r="S36" s="144"/>
      <c r="T36" s="144"/>
      <c r="U36" s="144"/>
      <c r="V36" s="148"/>
      <c r="W36" s="149"/>
      <c r="X36" s="149"/>
      <c r="Y36" s="149"/>
      <c r="Z36" s="149"/>
      <c r="AA36" s="149"/>
      <c r="AB36" s="149"/>
      <c r="AC36" s="148"/>
      <c r="AD36" s="148"/>
      <c r="AE36" s="149"/>
      <c r="AF36" s="149"/>
      <c r="AG36" s="149"/>
      <c r="AH36" s="149"/>
      <c r="AI36" s="149"/>
      <c r="AJ36" s="149"/>
      <c r="AK36" s="148"/>
    </row>
    <row r="37" spans="1:37" s="82" customFormat="1" ht="12.75">
      <c r="A37" s="142"/>
      <c r="B37" s="143"/>
      <c r="C37" s="144"/>
      <c r="D37" s="145"/>
      <c r="E37" s="145"/>
      <c r="F37" s="145"/>
      <c r="G37" s="145"/>
      <c r="H37" s="145"/>
      <c r="I37" s="146"/>
      <c r="J37" s="276"/>
      <c r="K37" s="276"/>
      <c r="L37" s="276"/>
      <c r="M37" s="144"/>
      <c r="N37" s="144"/>
      <c r="O37" s="144"/>
      <c r="P37" s="144"/>
      <c r="Q37" s="144"/>
      <c r="R37" s="144"/>
      <c r="S37" s="144"/>
      <c r="T37" s="144"/>
      <c r="U37" s="144"/>
      <c r="V37" s="148"/>
      <c r="W37" s="149"/>
      <c r="X37" s="149"/>
      <c r="Y37" s="149"/>
      <c r="Z37" s="149"/>
      <c r="AA37" s="149"/>
      <c r="AB37" s="149"/>
      <c r="AC37" s="148"/>
      <c r="AD37" s="148"/>
      <c r="AE37" s="149"/>
      <c r="AF37" s="149"/>
      <c r="AG37" s="149"/>
      <c r="AH37" s="149"/>
      <c r="AI37" s="149"/>
      <c r="AJ37" s="149"/>
      <c r="AK37" s="148"/>
    </row>
    <row r="38" spans="1:37" s="82" customFormat="1" ht="12.75">
      <c r="A38" s="142"/>
      <c r="B38" s="143"/>
      <c r="C38" s="144"/>
      <c r="D38" s="145"/>
      <c r="E38" s="145"/>
      <c r="F38" s="145"/>
      <c r="G38" s="145"/>
      <c r="H38" s="145"/>
      <c r="I38" s="146"/>
      <c r="J38" s="276"/>
      <c r="K38" s="276"/>
      <c r="L38" s="276"/>
      <c r="M38" s="144"/>
      <c r="N38" s="144"/>
      <c r="O38" s="144"/>
      <c r="P38" s="144"/>
      <c r="Q38" s="144"/>
      <c r="R38" s="144"/>
      <c r="S38" s="144"/>
      <c r="T38" s="144"/>
      <c r="U38" s="144"/>
      <c r="V38" s="148"/>
      <c r="W38" s="149"/>
      <c r="X38" s="149"/>
      <c r="Y38" s="149"/>
      <c r="Z38" s="149"/>
      <c r="AA38" s="149"/>
      <c r="AB38" s="149"/>
      <c r="AC38" s="148"/>
      <c r="AD38" s="148"/>
      <c r="AE38" s="149"/>
      <c r="AF38" s="149"/>
      <c r="AG38" s="149"/>
      <c r="AH38" s="149"/>
      <c r="AI38" s="149"/>
      <c r="AJ38" s="149"/>
      <c r="AK38" s="148"/>
    </row>
    <row r="39" spans="1:37" s="153" customFormat="1" ht="21" customHeight="1">
      <c r="A39" s="151"/>
      <c r="B39" s="349"/>
      <c r="C39" s="349"/>
      <c r="D39" s="349"/>
      <c r="E39" s="349"/>
      <c r="F39" s="349"/>
      <c r="G39" s="349"/>
      <c r="H39" s="349"/>
      <c r="I39" s="349"/>
      <c r="J39" s="277"/>
      <c r="K39" s="277"/>
      <c r="L39" s="277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</row>
    <row r="40" spans="1:37" s="156" customFormat="1" ht="27" customHeight="1">
      <c r="A40" s="154"/>
      <c r="B40" s="239"/>
      <c r="C40" s="239"/>
      <c r="D40" s="240"/>
      <c r="E40" s="240"/>
      <c r="F40" s="240"/>
      <c r="G40" s="240"/>
      <c r="H40" s="240"/>
      <c r="I40" s="239"/>
      <c r="J40" s="278"/>
      <c r="K40" s="278"/>
      <c r="L40" s="27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</row>
    <row r="41" spans="1:37" s="159" customFormat="1" ht="18.75" customHeight="1">
      <c r="A41" s="157"/>
      <c r="B41" s="242"/>
      <c r="C41" s="239"/>
      <c r="D41" s="240"/>
      <c r="E41" s="240"/>
      <c r="F41" s="240"/>
      <c r="G41" s="240"/>
      <c r="H41" s="240"/>
      <c r="I41" s="239"/>
      <c r="J41" s="279"/>
      <c r="K41" s="279"/>
      <c r="L41" s="279"/>
      <c r="M41" s="347"/>
      <c r="N41" s="347"/>
      <c r="O41" s="347"/>
      <c r="P41" s="347"/>
      <c r="Q41" s="347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</row>
    <row r="42" spans="1:37" s="159" customFormat="1" ht="18.75" customHeight="1">
      <c r="A42" s="157"/>
      <c r="B42" s="242"/>
      <c r="C42" s="239"/>
      <c r="D42" s="240"/>
      <c r="E42" s="240"/>
      <c r="F42" s="240"/>
      <c r="G42" s="240"/>
      <c r="H42" s="240"/>
      <c r="I42" s="239"/>
      <c r="J42" s="279"/>
      <c r="K42" s="279"/>
      <c r="L42" s="279"/>
      <c r="M42" s="347"/>
      <c r="N42" s="347"/>
      <c r="O42" s="347"/>
      <c r="P42" s="347"/>
      <c r="Q42" s="347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</row>
    <row r="43" spans="1:37" s="159" customFormat="1" ht="18.75" customHeight="1">
      <c r="A43" s="157"/>
      <c r="B43" s="242"/>
      <c r="C43" s="239"/>
      <c r="D43" s="240"/>
      <c r="E43" s="240"/>
      <c r="F43" s="240"/>
      <c r="G43" s="240"/>
      <c r="H43" s="240"/>
      <c r="I43" s="239"/>
      <c r="J43" s="279"/>
      <c r="K43" s="279"/>
      <c r="L43" s="279"/>
      <c r="M43" s="347"/>
      <c r="N43" s="347"/>
      <c r="O43" s="347"/>
      <c r="P43" s="347"/>
      <c r="Q43" s="347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</row>
    <row r="44" spans="1:37" s="159" customFormat="1" ht="18.75" customHeight="1">
      <c r="A44" s="157"/>
      <c r="B44" s="242"/>
      <c r="C44" s="239"/>
      <c r="D44" s="240"/>
      <c r="E44" s="240"/>
      <c r="F44" s="240"/>
      <c r="G44" s="240"/>
      <c r="H44" s="240"/>
      <c r="I44" s="239"/>
      <c r="J44" s="279"/>
      <c r="K44" s="279"/>
      <c r="L44" s="279"/>
      <c r="M44" s="347"/>
      <c r="N44" s="347"/>
      <c r="O44" s="347"/>
      <c r="P44" s="347"/>
      <c r="Q44" s="347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</row>
    <row r="45" spans="1:37" s="159" customFormat="1" ht="18.75" customHeight="1">
      <c r="A45" s="157"/>
      <c r="B45" s="242"/>
      <c r="C45" s="239"/>
      <c r="D45" s="240"/>
      <c r="E45" s="240"/>
      <c r="F45" s="240"/>
      <c r="G45" s="240"/>
      <c r="H45" s="240"/>
      <c r="I45" s="239"/>
      <c r="J45" s="279"/>
      <c r="K45" s="279"/>
      <c r="L45" s="279"/>
      <c r="M45" s="347"/>
      <c r="N45" s="347"/>
      <c r="O45" s="347"/>
      <c r="P45" s="347"/>
      <c r="Q45" s="347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</row>
    <row r="46" spans="2:37" ht="13.5" customHeight="1">
      <c r="B46" s="243"/>
      <c r="C46" s="73"/>
      <c r="D46" s="74"/>
      <c r="E46" s="74"/>
      <c r="F46" s="74"/>
      <c r="G46" s="74"/>
      <c r="H46" s="74"/>
      <c r="I46" s="73"/>
      <c r="J46" s="274"/>
      <c r="K46" s="274"/>
      <c r="L46" s="274"/>
      <c r="M46" s="76"/>
      <c r="N46" s="76"/>
      <c r="O46" s="76"/>
      <c r="P46" s="77"/>
      <c r="Q46" s="77"/>
      <c r="R46" s="77"/>
      <c r="S46" s="77"/>
      <c r="T46" s="77"/>
      <c r="U46" s="77"/>
      <c r="V46" s="77"/>
      <c r="W46" s="244"/>
      <c r="X46" s="244"/>
      <c r="Y46" s="244"/>
      <c r="Z46" s="244"/>
      <c r="AA46" s="244"/>
      <c r="AB46" s="244"/>
      <c r="AC46" s="77"/>
      <c r="AD46" s="77"/>
      <c r="AE46" s="244"/>
      <c r="AF46" s="244"/>
      <c r="AG46" s="244"/>
      <c r="AH46" s="244"/>
      <c r="AI46" s="244"/>
      <c r="AJ46" s="244"/>
      <c r="AK46" s="77"/>
    </row>
    <row r="47" spans="2:37" ht="9" customHeight="1">
      <c r="B47" s="160"/>
      <c r="C47" s="73"/>
      <c r="D47" s="74"/>
      <c r="E47" s="74"/>
      <c r="F47" s="74"/>
      <c r="G47" s="74"/>
      <c r="H47" s="74"/>
      <c r="I47" s="73"/>
      <c r="J47" s="274"/>
      <c r="K47" s="274"/>
      <c r="L47" s="274"/>
      <c r="M47" s="76"/>
      <c r="N47" s="76"/>
      <c r="O47" s="76"/>
      <c r="P47" s="77"/>
      <c r="Q47" s="77"/>
      <c r="R47" s="77"/>
      <c r="S47" s="77"/>
      <c r="T47" s="77"/>
      <c r="U47" s="77"/>
      <c r="V47" s="77"/>
      <c r="W47" s="244"/>
      <c r="X47" s="244"/>
      <c r="Y47" s="244"/>
      <c r="Z47" s="244"/>
      <c r="AA47" s="244"/>
      <c r="AB47" s="244"/>
      <c r="AC47" s="77"/>
      <c r="AD47" s="77"/>
      <c r="AE47" s="244"/>
      <c r="AF47" s="244"/>
      <c r="AG47" s="244"/>
      <c r="AH47" s="244"/>
      <c r="AI47" s="244"/>
      <c r="AJ47" s="244"/>
      <c r="AK47" s="77"/>
    </row>
    <row r="48" spans="2:37" ht="12.75">
      <c r="B48" s="245"/>
      <c r="C48" s="73"/>
      <c r="D48" s="74"/>
      <c r="E48" s="74"/>
      <c r="F48" s="74"/>
      <c r="G48" s="74"/>
      <c r="H48" s="74"/>
      <c r="I48" s="73"/>
      <c r="J48" s="274"/>
      <c r="K48" s="274"/>
      <c r="L48" s="274"/>
      <c r="M48" s="76"/>
      <c r="N48" s="76"/>
      <c r="O48" s="76"/>
      <c r="P48" s="77"/>
      <c r="Q48" s="77"/>
      <c r="R48" s="77"/>
      <c r="S48" s="77"/>
      <c r="T48" s="77"/>
      <c r="U48" s="77"/>
      <c r="V48" s="77"/>
      <c r="W48" s="244"/>
      <c r="X48" s="244"/>
      <c r="Y48" s="244"/>
      <c r="Z48" s="244"/>
      <c r="AA48" s="244"/>
      <c r="AB48" s="244"/>
      <c r="AC48" s="77"/>
      <c r="AD48" s="77"/>
      <c r="AE48" s="244"/>
      <c r="AF48" s="244"/>
      <c r="AG48" s="244"/>
      <c r="AH48" s="244"/>
      <c r="AI48" s="244"/>
      <c r="AJ48" s="244"/>
      <c r="AK48" s="77"/>
    </row>
    <row r="49" spans="2:37" ht="7.5" customHeight="1">
      <c r="B49" s="245"/>
      <c r="C49" s="73"/>
      <c r="D49" s="74"/>
      <c r="E49" s="74"/>
      <c r="F49" s="74"/>
      <c r="G49" s="74"/>
      <c r="H49" s="74"/>
      <c r="I49" s="73"/>
      <c r="J49" s="274"/>
      <c r="K49" s="274"/>
      <c r="L49" s="274"/>
      <c r="M49" s="76"/>
      <c r="N49" s="76"/>
      <c r="O49" s="76"/>
      <c r="P49" s="77"/>
      <c r="Q49" s="77"/>
      <c r="R49" s="77"/>
      <c r="S49" s="77"/>
      <c r="T49" s="77"/>
      <c r="U49" s="77"/>
      <c r="V49" s="77"/>
      <c r="W49" s="244"/>
      <c r="X49" s="244"/>
      <c r="Y49" s="244"/>
      <c r="Z49" s="244"/>
      <c r="AA49" s="244"/>
      <c r="AB49" s="244"/>
      <c r="AC49" s="77"/>
      <c r="AD49" s="77"/>
      <c r="AE49" s="244"/>
      <c r="AF49" s="244"/>
      <c r="AG49" s="244"/>
      <c r="AH49" s="244"/>
      <c r="AI49" s="244"/>
      <c r="AJ49" s="244"/>
      <c r="AK49" s="77"/>
    </row>
    <row r="50" spans="2:37" ht="12.75">
      <c r="B50" s="245"/>
      <c r="C50" s="150"/>
      <c r="D50" s="74"/>
      <c r="E50" s="74"/>
      <c r="F50" s="74"/>
      <c r="G50" s="74"/>
      <c r="H50" s="74"/>
      <c r="I50" s="73"/>
      <c r="J50" s="274"/>
      <c r="K50" s="274"/>
      <c r="L50" s="274"/>
      <c r="M50" s="76"/>
      <c r="N50" s="76"/>
      <c r="O50" s="76"/>
      <c r="P50" s="77"/>
      <c r="Q50" s="77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</row>
    <row r="51" spans="2:37" ht="17.25" customHeight="1">
      <c r="B51" s="245"/>
      <c r="C51" s="166"/>
      <c r="D51" s="74"/>
      <c r="E51" s="74"/>
      <c r="F51" s="74"/>
      <c r="G51" s="74"/>
      <c r="H51" s="74"/>
      <c r="I51" s="73"/>
      <c r="J51" s="274"/>
      <c r="K51" s="274"/>
      <c r="L51" s="274"/>
      <c r="M51" s="76"/>
      <c r="N51" s="76"/>
      <c r="O51" s="76"/>
      <c r="P51" s="77"/>
      <c r="Q51" s="77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</row>
    <row r="52" ht="7.5" customHeight="1">
      <c r="B52" s="165"/>
    </row>
    <row r="53" spans="2:17" ht="12.75">
      <c r="B53" s="162"/>
      <c r="Q53" s="166"/>
    </row>
    <row r="54" ht="17.25" customHeight="1">
      <c r="B54" s="164"/>
    </row>
  </sheetData>
  <sheetProtection selectLockedCells="1" selectUnlockedCells="1"/>
  <mergeCells count="18">
    <mergeCell ref="A1:AD1"/>
    <mergeCell ref="A3:A4"/>
    <mergeCell ref="B3:B4"/>
    <mergeCell ref="M3:M4"/>
    <mergeCell ref="N3:U3"/>
    <mergeCell ref="V3:AK3"/>
    <mergeCell ref="I3:I4"/>
    <mergeCell ref="V4:AC4"/>
    <mergeCell ref="AD4:AK4"/>
    <mergeCell ref="O4:S4"/>
    <mergeCell ref="C3:C5"/>
    <mergeCell ref="J3:L3"/>
    <mergeCell ref="M41:Q45"/>
    <mergeCell ref="R41:AK45"/>
    <mergeCell ref="B39:I39"/>
    <mergeCell ref="M39:AK39"/>
    <mergeCell ref="M40:Q40"/>
    <mergeCell ref="R40:AK40"/>
  </mergeCells>
  <printOptions/>
  <pageMargins left="0.19652777777777777" right="0.15763888888888888" top="0.32" bottom="0.25972222222222224" header="0.39" footer="0.5118055555555555"/>
  <pageSetup fitToHeight="2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Роза Ицхаковна</cp:lastModifiedBy>
  <cp:lastPrinted>2013-01-17T02:26:16Z</cp:lastPrinted>
  <dcterms:modified xsi:type="dcterms:W3CDTF">2013-02-08T07:17:34Z</dcterms:modified>
  <cp:category/>
  <cp:version/>
  <cp:contentType/>
  <cp:contentStatus/>
</cp:coreProperties>
</file>